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Revenue Streams" sheetId="3" state="visible" r:id="rId3"/>
    <sheet xmlns:r="http://schemas.openxmlformats.org/officeDocument/2006/relationships" name="Expenses" sheetId="4" state="visible" r:id="rId4"/>
    <sheet xmlns:r="http://schemas.openxmlformats.org/officeDocument/2006/relationships" name="Engine" sheetId="5" state="hidden" r:id="rId5"/>
    <sheet xmlns:r="http://schemas.openxmlformats.org/officeDocument/2006/relationships" name="13-Week Forecast" sheetId="6" state="visible" r:id="rId6"/>
    <sheet xmlns:r="http://schemas.openxmlformats.org/officeDocument/2006/relationships" name="12-Month Forecast" sheetId="7" state="visible" r:id="rId7"/>
    <sheet xmlns:r="http://schemas.openxmlformats.org/officeDocument/2006/relationships" name="Board Summary" sheetId="8" state="visible" r:id="rId8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yyyy\-mm\-dd"/>
    <numFmt numFmtId="165" formatCode="\$#,##0;[RED]&quot;($&quot;#,##0\);\-"/>
    <numFmt numFmtId="166" formatCode="&quot;week of &quot;mmm\ d"/>
  </numFmts>
  <fonts count="1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mbria"/>
      <charset val="1"/>
      <family val="0"/>
      <b val="1"/>
      <color rgb="FF1E5940"/>
      <sz val="16"/>
    </font>
    <font>
      <name val="Cambria"/>
      <charset val="1"/>
      <family val="0"/>
      <color rgb="FFC89B3C"/>
      <sz val="10"/>
    </font>
    <font>
      <name val="Cambria"/>
      <charset val="1"/>
      <family val="0"/>
      <color rgb="FF333333"/>
      <sz val="10"/>
    </font>
    <font>
      <name val="Cambria"/>
      <charset val="1"/>
      <family val="0"/>
      <b val="1"/>
      <color rgb="FF1E5940"/>
      <sz val="11"/>
    </font>
    <font>
      <name val="Cambria"/>
      <charset val="1"/>
      <family val="0"/>
      <b val="1"/>
      <sz val="14"/>
    </font>
    <font>
      <name val="Cambria"/>
      <charset val="1"/>
      <family val="0"/>
      <color rgb="FF0000FF"/>
      <sz val="11"/>
    </font>
    <font>
      <name val="Cambria"/>
      <charset val="1"/>
      <family val="0"/>
      <b val="1"/>
      <sz val="12"/>
    </font>
    <font>
      <name val="Cambria"/>
      <charset val="1"/>
      <family val="0"/>
      <b val="1"/>
      <color rgb="FFFFFFFF"/>
      <sz val="11"/>
    </font>
    <font>
      <name val="Cambria"/>
      <charset val="1"/>
      <family val="0"/>
      <b val="1"/>
      <sz val="11"/>
    </font>
    <font>
      <name val="Cambria"/>
      <charset val="1"/>
      <family val="0"/>
      <b val="1"/>
      <color rgb="FF1E5940"/>
      <sz val="14"/>
    </font>
  </fonts>
  <fills count="4">
    <fill>
      <patternFill/>
    </fill>
    <fill>
      <patternFill patternType="gray125"/>
    </fill>
    <fill>
      <patternFill patternType="solid">
        <fgColor rgb="FF1E5940"/>
        <bgColor rgb="FF333333"/>
      </patternFill>
    </fill>
    <fill>
      <patternFill patternType="solid">
        <fgColor rgb="FFFAF6EC"/>
        <bgColor rgb="FFFFFFFF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4" fontId="9" fillId="0" borderId="0" applyAlignment="1" applyProtection="1" pivotButton="0" quotePrefix="0" xfId="0">
      <alignment horizontal="general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165" fontId="9" fillId="0" borderId="0" applyAlignment="1" applyProtection="1" pivotButton="0" quotePrefix="0" xfId="0">
      <alignment horizontal="general" vertical="bottom"/>
      <protection locked="0" hidden="0"/>
    </xf>
    <xf numFmtId="0" fontId="10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general" vertical="bottom"/>
    </xf>
    <xf numFmtId="0" fontId="9" fillId="0" borderId="0" applyAlignment="1" applyProtection="1" pivotButton="0" quotePrefix="0" xfId="0">
      <alignment horizontal="general" vertical="bottom"/>
      <protection locked="0" hidden="0"/>
    </xf>
    <xf numFmtId="164" fontId="0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general" vertical="bottom"/>
    </xf>
    <xf numFmtId="0" fontId="0" fillId="3" borderId="0" applyAlignment="1" pivotButton="0" quotePrefix="0" xfId="0">
      <alignment horizontal="general" vertical="bottom"/>
    </xf>
    <xf numFmtId="165" fontId="12" fillId="3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166" fontId="12" fillId="3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4" fontId="9" fillId="0" borderId="0" applyAlignment="1" applyProtection="1" pivotButton="0" quotePrefix="0" xfId="0">
      <alignment horizontal="general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165" fontId="9" fillId="0" borderId="0" applyAlignment="1" applyProtection="1" pivotButton="0" quotePrefix="0" xfId="0">
      <alignment horizontal="general" vertical="bottom"/>
      <protection locked="0" hidden="0"/>
    </xf>
    <xf numFmtId="0" fontId="10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general" vertical="bottom"/>
    </xf>
    <xf numFmtId="0" fontId="9" fillId="0" borderId="0" applyAlignment="1" applyProtection="1" pivotButton="0" quotePrefix="0" xfId="0">
      <alignment horizontal="general" vertical="bottom"/>
      <protection locked="0" hidden="0"/>
    </xf>
    <xf numFmtId="164" fontId="0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general" vertical="bottom"/>
    </xf>
    <xf numFmtId="0" fontId="0" fillId="3" borderId="0" applyAlignment="1" pivotButton="0" quotePrefix="0" xfId="0">
      <alignment horizontal="general" vertical="bottom"/>
    </xf>
    <xf numFmtId="165" fontId="12" fillId="3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166" fontId="12" fillId="3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6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B3C"/>
      <rgbColor rgb="FFFF6600"/>
      <rgbColor rgb="FF666699"/>
      <rgbColor rgb="FF969696"/>
      <rgbColor rgb="FF1E594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2"/>
  <chart>
    <plotArea>
      <lineChart>
        <grouping val="standard"/>
        <ser>
          <idx val="0"/>
          <order val="0"/>
          <tx>
            <v>Unrestricted</v>
          </tx>
          <spPr>
            <a:ln xmlns:a="http://schemas.openxmlformats.org/drawingml/2006/main" w="28000">
              <a:solidFill>
                <a:srgbClr val="1E5940"/>
              </a:solidFill>
              <a:prstDash val="solid"/>
            </a:ln>
          </spPr>
          <marker>
            <symbol val="circle"/>
            <size val="5"/>
            <spPr>
              <a:ln xmlns:a="http://schemas.openxmlformats.org/drawingml/2006/main">
                <a:prstDash val="solid"/>
              </a:ln>
            </spPr>
          </marker>
          <cat>
            <numRef>
              <f>'13-Week Forecast'!$B$3:$N$3</f>
            </numRef>
          </cat>
          <val>
            <numRef>
              <f>'13-Week Forecast'!$B$11:$N$11</f>
            </numRef>
          </val>
          <smooth val="0"/>
        </ser>
        <ser>
          <idx val="1"/>
          <order val="1"/>
          <tx>
            <v>Restricted</v>
          </tx>
          <spPr>
            <a:ln xmlns:a="http://schemas.openxmlformats.org/drawingml/2006/main" w="18000">
              <a:solidFill>
                <a:srgbClr val="C89B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'13-Week Forecast'!$B$3:$N$3</f>
            </numRef>
          </cat>
          <val>
            <numRef>
              <f>'13-Week Forecast'!$B$17:$N$17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numFmt formatCode="$#,##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11</row>
      <rowOff>0</rowOff>
    </from>
    <ext cx="864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B2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10" customWidth="1" style="22" min="2" max="2"/>
  </cols>
  <sheetData>
    <row r="2" ht="19.7" customHeight="1" s="23">
      <c r="B2" s="24" t="inlineStr">
        <is>
          <t>Nonprofit Cash Flow Forecast — 13-Week &amp; 12-Month, Restricted/Unrestricted Split</t>
        </is>
      </c>
    </row>
    <row r="3" ht="15" customHeight="1" s="23">
      <c r="B3" s="25" t="inlineStr">
        <is>
          <t>A free tool from nonprofitcfotools.com · a StewardSoft project</t>
        </is>
      </c>
    </row>
    <row r="4" ht="15" customHeight="1" s="23">
      <c r="B4" s="26" t="n"/>
    </row>
    <row r="5" ht="15" customHeight="1" s="23">
      <c r="B5" s="27" t="inlineStr">
        <is>
          <t>WHAT IT DOES</t>
        </is>
      </c>
    </row>
    <row r="6" ht="15" customHeight="1" s="23">
      <c r="B6" s="26" t="inlineStr">
        <is>
          <t>Forecasts your cash position week by week for 13 weeks and month by month for 12 months, keeping</t>
        </is>
      </c>
    </row>
    <row r="7" ht="15" customHeight="1" s="23">
      <c r="B7" s="26" t="inlineStr">
        <is>
          <t>restricted and unrestricted cash separate at every line — so a healthy-looking total can never hide</t>
        </is>
      </c>
    </row>
    <row r="8" ht="15" customHeight="1" s="23">
      <c r="B8" s="26" t="inlineStr">
        <is>
          <t>an unrestricted shortfall. Each revenue stream carries a "days to reimbursement" input, so grant and</t>
        </is>
      </c>
    </row>
    <row r="9" ht="15" customHeight="1" s="23">
      <c r="B9" s="26" t="inlineStr">
        <is>
          <t>contract payments land when the cash actually arrives, not when you invoice.</t>
        </is>
      </c>
    </row>
    <row r="10" ht="15" customHeight="1" s="23">
      <c r="B10" s="26" t="n"/>
    </row>
    <row r="11" ht="15" customHeight="1" s="23">
      <c r="B11" s="27" t="inlineStr">
        <is>
          <t>HOW TO USE IT</t>
        </is>
      </c>
    </row>
    <row r="12" ht="15" customHeight="1" s="23">
      <c r="B12" s="26" t="inlineStr">
        <is>
          <t>1. Assumptions tab: set your forecast start date and starting balances (restricted / unrestricted).</t>
        </is>
      </c>
    </row>
    <row r="13" ht="15" customHeight="1" s="23">
      <c r="B13" s="26" t="inlineStr">
        <is>
          <t>2. Revenue Streams tab: one row per stream. Pattern = One-time or Monthly. For Monthly, enter the</t>
        </is>
      </c>
    </row>
    <row r="14" ht="15" customHeight="1" s="23">
      <c r="B14" s="26" t="inlineStr">
        <is>
          <t xml:space="preserve">    FIRST occurrence date — it repeats on that day each month (optional end date). "Days to</t>
        </is>
      </c>
    </row>
    <row r="15" ht="15" customHeight="1" s="23">
      <c r="B15" s="26" t="inlineStr">
        <is>
          <t xml:space="preserve">    reimbursement" shifts when cash lands: 0 for gifts, 30/60/90+ for reimbursement-based funding.</t>
        </is>
      </c>
    </row>
    <row r="16" ht="15" customHeight="1" s="23">
      <c r="B16" s="26" t="inlineStr">
        <is>
          <t>3. Expenses tab: same pattern, no lag.</t>
        </is>
      </c>
    </row>
    <row r="17" ht="15" customHeight="1" s="23">
      <c r="B17" s="26" t="inlineStr">
        <is>
          <t>4. Read the 13-Week Forecast, 12-Month Forecast, and Board Summary tabs. Press F9 to recalculate.</t>
        </is>
      </c>
    </row>
    <row r="18" ht="15" customHeight="1" s="23">
      <c r="B18" s="26" t="n"/>
    </row>
    <row r="19" ht="15" customHeight="1" s="23">
      <c r="B19" s="27" t="inlineStr">
        <is>
          <t>THE DEMO DATA</t>
        </is>
      </c>
    </row>
    <row r="20" ht="15" customHeight="1" s="23">
      <c r="B20" s="26" t="inlineStr">
        <is>
          <t>The pre-filled numbers show a common near-miss: unrestricted cash dips to $7,000 in week 3 because</t>
        </is>
      </c>
    </row>
    <row r="21" ht="15" customHeight="1" s="23">
      <c r="B21" s="26" t="inlineStr">
        <is>
          <t>payroll clears while a $30,000 county reimbursement is still in transit (45-day lag). An annual</t>
        </is>
      </c>
    </row>
    <row r="22" ht="15" customHeight="1" s="23">
      <c r="B22" s="26" t="inlineStr">
        <is>
          <t>budget would call this year "fine." The weekly view shows the week that almost wasn't.</t>
        </is>
      </c>
    </row>
    <row r="23" ht="15" customHeight="1" s="23">
      <c r="B23" s="26" t="n"/>
    </row>
    <row r="24" ht="15" customHeight="1" s="23">
      <c r="B24" s="27" t="inlineStr">
        <is>
          <t>SCOPE NOTE</t>
        </is>
      </c>
    </row>
    <row r="25" ht="15" customHeight="1" s="23">
      <c r="B25" s="26" t="inlineStr">
        <is>
          <t>This is a cash-timing tool that tracks cash by restriction bucket — it is not a net-asset</t>
        </is>
      </c>
    </row>
    <row r="26" ht="15" customHeight="1" s="23">
      <c r="B26" s="26" t="inlineStr">
        <is>
          <t>rollforward. Releases from restriction (ASC 958) happen in your GL, not here.</t>
        </is>
      </c>
    </row>
    <row r="27" ht="15" customHeight="1" s="23">
      <c r="B27" s="26" t="n"/>
    </row>
    <row r="28" ht="15" customHeight="1" s="23">
      <c r="B28" s="26" t="inlineStr">
        <is>
          <t>Formula-only — no macros, no VBA, nothing to enable. Input cells are shown in blue; other cells are</t>
        </is>
      </c>
    </row>
    <row r="29" ht="15" customHeight="1" s="23">
      <c r="B29" s="26" t="inlineStr">
        <is>
          <t>protected (no password — Review &gt; Unprotect Sheet if you need to customize).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6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4" customWidth="1" style="22" min="1" max="1"/>
    <col width="16" customWidth="1" style="22" min="2" max="2"/>
  </cols>
  <sheetData>
    <row r="1" ht="17.25" customHeight="1" s="23">
      <c r="A1" s="28" t="inlineStr">
        <is>
          <t>Cash Flow Forecast — Assumptions</t>
        </is>
      </c>
    </row>
    <row r="3" ht="15" customHeight="1" s="23">
      <c r="A3" s="22" t="inlineStr">
        <is>
          <t>Forecast start date (static — do not use TODAY())</t>
        </is>
      </c>
      <c r="B3" s="29" t="n">
        <v>46209</v>
      </c>
    </row>
    <row r="4" ht="15" customHeight="1" s="23">
      <c r="B4" s="30" t="n"/>
    </row>
    <row r="5" ht="15" customHeight="1" s="23">
      <c r="A5" s="22" t="inlineStr">
        <is>
          <t>Starting balance — Unrestricted</t>
        </is>
      </c>
      <c r="B5" s="31" t="n">
        <v>15000</v>
      </c>
    </row>
    <row r="6" ht="15" customHeight="1" s="23">
      <c r="A6" s="22" t="inlineStr">
        <is>
          <t>Starting balance — Restricted</t>
        </is>
      </c>
      <c r="B6" s="31" t="n">
        <v>12000</v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G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22" min="1" max="7"/>
  </cols>
  <sheetData>
    <row r="1" ht="15" customHeight="1" s="23">
      <c r="A1" s="32" t="inlineStr">
        <is>
          <t>Revenue Streams — enter one row per item</t>
        </is>
      </c>
    </row>
    <row r="3" ht="15" customHeight="1" s="23">
      <c r="A3" s="33" t="inlineStr">
        <is>
          <t>Stream name</t>
        </is>
      </c>
      <c r="B3" s="33" t="inlineStr">
        <is>
          <t>Restriction</t>
        </is>
      </c>
      <c r="C3" s="33" t="inlineStr">
        <is>
          <t>Pattern</t>
        </is>
      </c>
      <c r="D3" s="33" t="inlineStr">
        <is>
          <t>Amount ($)</t>
        </is>
      </c>
      <c r="E3" s="33" t="inlineStr">
        <is>
          <t>First / event date</t>
        </is>
      </c>
      <c r="F3" s="33" t="inlineStr">
        <is>
          <t>End date (optional)</t>
        </is>
      </c>
      <c r="G3" s="33" t="inlineStr">
        <is>
          <t>Days to reimbursement</t>
        </is>
      </c>
    </row>
    <row r="4" ht="15" customHeight="1" s="23">
      <c r="A4" s="34" t="inlineStr">
        <is>
          <t>Individual giving</t>
        </is>
      </c>
      <c r="B4" s="34" t="inlineStr">
        <is>
          <t>Unrestricted</t>
        </is>
      </c>
      <c r="C4" s="34" t="inlineStr">
        <is>
          <t>Monthly</t>
        </is>
      </c>
      <c r="D4" s="31" t="n">
        <v>8000</v>
      </c>
      <c r="E4" s="29" t="n">
        <v>46218</v>
      </c>
      <c r="F4" s="29" t="n"/>
      <c r="G4" s="34" t="n">
        <v>0</v>
      </c>
    </row>
    <row r="5" ht="15" customHeight="1" s="23">
      <c r="A5" s="34" t="inlineStr">
        <is>
          <t>County contract</t>
        </is>
      </c>
      <c r="B5" s="34" t="inlineStr">
        <is>
          <t>Unrestricted</t>
        </is>
      </c>
      <c r="C5" s="34" t="inlineStr">
        <is>
          <t>One-time</t>
        </is>
      </c>
      <c r="D5" s="31" t="n">
        <v>30000</v>
      </c>
      <c r="E5" s="29" t="n">
        <v>46213</v>
      </c>
      <c r="F5" s="29" t="n"/>
      <c r="G5" s="34" t="n">
        <v>45</v>
      </c>
    </row>
    <row r="6" ht="15" customHeight="1" s="23">
      <c r="A6" s="34" t="inlineStr">
        <is>
          <t>State grant reimb.</t>
        </is>
      </c>
      <c r="B6" s="34" t="inlineStr">
        <is>
          <t>Restricted</t>
        </is>
      </c>
      <c r="C6" s="34" t="inlineStr">
        <is>
          <t>One-time</t>
        </is>
      </c>
      <c r="D6" s="31" t="n">
        <v>15000</v>
      </c>
      <c r="E6" s="29" t="n">
        <v>46285</v>
      </c>
      <c r="F6" s="29" t="n"/>
      <c r="G6" s="34" t="n">
        <v>60</v>
      </c>
    </row>
    <row r="7" ht="15" customHeight="1" s="23">
      <c r="A7" s="34" t="inlineStr">
        <is>
          <t>Foundation grant</t>
        </is>
      </c>
      <c r="B7" s="34" t="inlineStr">
        <is>
          <t>Restricted</t>
        </is>
      </c>
      <c r="C7" s="34" t="inlineStr">
        <is>
          <t>One-time</t>
        </is>
      </c>
      <c r="D7" s="31" t="n">
        <v>10000</v>
      </c>
      <c r="E7" s="29" t="n">
        <v>46239</v>
      </c>
      <c r="F7" s="29" t="n"/>
      <c r="G7" s="34" t="n">
        <v>0</v>
      </c>
    </row>
    <row r="8" ht="15" customHeight="1" s="23">
      <c r="A8" s="34" t="inlineStr">
        <is>
          <t>City services contract</t>
        </is>
      </c>
      <c r="B8" s="34" t="inlineStr">
        <is>
          <t>Unrestricted</t>
        </is>
      </c>
      <c r="C8" s="34" t="inlineStr">
        <is>
          <t>Monthly</t>
        </is>
      </c>
      <c r="D8" s="31" t="n">
        <v>12000</v>
      </c>
      <c r="E8" s="29" t="n">
        <v>46204</v>
      </c>
      <c r="F8" s="29" t="n"/>
      <c r="G8" s="34" t="n">
        <v>30</v>
      </c>
    </row>
    <row r="9" ht="15" customHeight="1" s="23">
      <c r="A9" s="34" t="n"/>
      <c r="B9" s="34" t="n"/>
      <c r="C9" s="34" t="n"/>
      <c r="D9" s="31" t="n"/>
      <c r="E9" s="29" t="n"/>
      <c r="F9" s="29" t="n"/>
      <c r="G9" s="34" t="n"/>
    </row>
    <row r="10" ht="15" customHeight="1" s="23">
      <c r="A10" s="34" t="n"/>
      <c r="B10" s="34" t="n"/>
      <c r="C10" s="34" t="n"/>
      <c r="D10" s="31" t="n"/>
      <c r="E10" s="29" t="n"/>
      <c r="F10" s="29" t="n"/>
      <c r="G10" s="34" t="n"/>
    </row>
    <row r="11" ht="15" customHeight="1" s="23">
      <c r="A11" s="34" t="n"/>
      <c r="B11" s="34" t="n"/>
      <c r="C11" s="34" t="n"/>
      <c r="D11" s="31" t="n"/>
      <c r="E11" s="29" t="n"/>
      <c r="F11" s="29" t="n"/>
      <c r="G11" s="34" t="n"/>
    </row>
    <row r="12" ht="15" customHeight="1" s="23">
      <c r="A12" s="34" t="n"/>
      <c r="B12" s="34" t="n"/>
      <c r="C12" s="34" t="n"/>
      <c r="D12" s="31" t="n"/>
      <c r="E12" s="29" t="n"/>
      <c r="F12" s="29" t="n"/>
      <c r="G12" s="34" t="n"/>
    </row>
    <row r="13" ht="15" customHeight="1" s="23">
      <c r="A13" s="34" t="n"/>
      <c r="B13" s="34" t="n"/>
      <c r="C13" s="34" t="n"/>
      <c r="D13" s="31" t="n"/>
      <c r="E13" s="29" t="n"/>
      <c r="F13" s="29" t="n"/>
      <c r="G13" s="34" t="n"/>
    </row>
    <row r="14" ht="15" customHeight="1" s="23">
      <c r="A14" s="34" t="n"/>
      <c r="B14" s="34" t="n"/>
      <c r="C14" s="34" t="n"/>
      <c r="D14" s="31" t="n"/>
      <c r="E14" s="29" t="n"/>
      <c r="F14" s="29" t="n"/>
      <c r="G14" s="34" t="n"/>
    </row>
    <row r="15" ht="15" customHeight="1" s="23">
      <c r="A15" s="34" t="n"/>
      <c r="B15" s="34" t="n"/>
      <c r="C15" s="34" t="n"/>
      <c r="D15" s="31" t="n"/>
      <c r="E15" s="29" t="n"/>
      <c r="F15" s="29" t="n"/>
      <c r="G15" s="34" t="n"/>
    </row>
    <row r="16" ht="15" customHeight="1" s="23">
      <c r="A16" s="34" t="n"/>
      <c r="B16" s="34" t="n"/>
      <c r="C16" s="34" t="n"/>
      <c r="D16" s="31" t="n"/>
      <c r="E16" s="29" t="n"/>
      <c r="F16" s="29" t="n"/>
      <c r="G16" s="34" t="n"/>
    </row>
    <row r="17" ht="15" customHeight="1" s="23">
      <c r="A17" s="34" t="n"/>
      <c r="B17" s="34" t="n"/>
      <c r="C17" s="34" t="n"/>
      <c r="D17" s="31" t="n"/>
      <c r="E17" s="29" t="n"/>
      <c r="F17" s="29" t="n"/>
      <c r="G17" s="34" t="n"/>
    </row>
    <row r="18" ht="15" customHeight="1" s="23">
      <c r="A18" s="34" t="n"/>
      <c r="B18" s="34" t="n"/>
      <c r="C18" s="34" t="n"/>
      <c r="D18" s="31" t="n"/>
      <c r="E18" s="29" t="n"/>
      <c r="F18" s="29" t="n"/>
      <c r="G18" s="34" t="n"/>
    </row>
    <row r="19" ht="15" customHeight="1" s="23">
      <c r="A19" s="34" t="n"/>
      <c r="B19" s="34" t="n"/>
      <c r="C19" s="34" t="n"/>
      <c r="D19" s="31" t="n"/>
      <c r="E19" s="29" t="n"/>
      <c r="F19" s="29" t="n"/>
      <c r="G19" s="34" t="n"/>
    </row>
    <row r="20" ht="15" customHeight="1" s="23">
      <c r="A20" s="34" t="n"/>
      <c r="B20" s="34" t="n"/>
      <c r="C20" s="34" t="n"/>
      <c r="D20" s="31" t="n"/>
      <c r="E20" s="29" t="n"/>
      <c r="F20" s="29" t="n"/>
      <c r="G20" s="34" t="n"/>
    </row>
    <row r="21" ht="15" customHeight="1" s="23">
      <c r="A21" s="34" t="n"/>
      <c r="B21" s="34" t="n"/>
      <c r="C21" s="34" t="n"/>
      <c r="D21" s="31" t="n"/>
      <c r="E21" s="29" t="n"/>
      <c r="F21" s="29" t="n"/>
      <c r="G21" s="34" t="n"/>
    </row>
    <row r="22" ht="15" customHeight="1" s="23">
      <c r="A22" s="34" t="n"/>
      <c r="B22" s="34" t="n"/>
      <c r="C22" s="34" t="n"/>
      <c r="D22" s="31" t="n"/>
      <c r="E22" s="29" t="n"/>
      <c r="F22" s="29" t="n"/>
      <c r="G22" s="34" t="n"/>
    </row>
    <row r="23" ht="15" customHeight="1" s="23">
      <c r="A23" s="34" t="n"/>
      <c r="B23" s="34" t="n"/>
      <c r="C23" s="34" t="n"/>
      <c r="D23" s="31" t="n"/>
      <c r="E23" s="29" t="n"/>
      <c r="F23" s="29" t="n"/>
      <c r="G23" s="34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dataValidations count="2">
    <dataValidation sqref="B4:B23" showDropDown="0" showInputMessage="0" showErrorMessage="0" allowBlank="1" type="list" errorStyle="stop" operator="between">
      <formula1>"Unrestricted,Restricted"</formula1>
      <formula2>0</formula2>
    </dataValidation>
    <dataValidation sqref="C4:C23" showDropDown="0" showInputMessage="0" showErrorMessage="0" allowBlank="1" type="list" errorStyle="stop" operator="between">
      <formula1>"One-time,Monthly"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22" min="1" max="6"/>
  </cols>
  <sheetData>
    <row r="1" ht="15" customHeight="1" s="23">
      <c r="A1" s="32" t="inlineStr">
        <is>
          <t>Expenses — enter one row per item</t>
        </is>
      </c>
    </row>
    <row r="3" ht="15" customHeight="1" s="23">
      <c r="A3" s="33" t="inlineStr">
        <is>
          <t>Expense name</t>
        </is>
      </c>
      <c r="B3" s="33" t="inlineStr">
        <is>
          <t>Restriction</t>
        </is>
      </c>
      <c r="C3" s="33" t="inlineStr">
        <is>
          <t>Pattern</t>
        </is>
      </c>
      <c r="D3" s="33" t="inlineStr">
        <is>
          <t>Amount ($)</t>
        </is>
      </c>
      <c r="E3" s="33" t="inlineStr">
        <is>
          <t>First / event date</t>
        </is>
      </c>
      <c r="F3" s="33" t="inlineStr">
        <is>
          <t>End date (optional)</t>
        </is>
      </c>
    </row>
    <row r="4" ht="15" customHeight="1" s="23">
      <c r="A4" s="34" t="inlineStr">
        <is>
          <t>Payroll</t>
        </is>
      </c>
      <c r="B4" s="34" t="inlineStr">
        <is>
          <t>Unrestricted</t>
        </is>
      </c>
      <c r="C4" s="34" t="inlineStr">
        <is>
          <t>Monthly</t>
        </is>
      </c>
      <c r="D4" s="31" t="n">
        <v>16000</v>
      </c>
      <c r="E4" s="29" t="n">
        <v>46228</v>
      </c>
      <c r="F4" s="29" t="n"/>
    </row>
    <row r="5" ht="15" customHeight="1" s="23">
      <c r="A5" s="34" t="inlineStr">
        <is>
          <t>Rent</t>
        </is>
      </c>
      <c r="B5" s="34" t="inlineStr">
        <is>
          <t>Unrestricted</t>
        </is>
      </c>
      <c r="C5" s="34" t="inlineStr">
        <is>
          <t>Monthly</t>
        </is>
      </c>
      <c r="D5" s="31" t="n">
        <v>3500</v>
      </c>
      <c r="E5" s="29" t="n">
        <v>46204</v>
      </c>
      <c r="F5" s="29" t="n"/>
    </row>
    <row r="6" ht="15" customHeight="1" s="23">
      <c r="A6" s="34" t="inlineStr">
        <is>
          <t>Program supplies</t>
        </is>
      </c>
      <c r="B6" s="34" t="inlineStr">
        <is>
          <t>Restricted</t>
        </is>
      </c>
      <c r="C6" s="34" t="inlineStr">
        <is>
          <t>Monthly</t>
        </is>
      </c>
      <c r="D6" s="31" t="n">
        <v>5000</v>
      </c>
      <c r="E6" s="29" t="n">
        <v>46213</v>
      </c>
      <c r="F6" s="29" t="n">
        <v>46366</v>
      </c>
    </row>
    <row r="7" ht="15" customHeight="1" s="23">
      <c r="A7" s="34" t="n"/>
      <c r="B7" s="34" t="n"/>
      <c r="C7" s="34" t="n"/>
      <c r="D7" s="31" t="n"/>
      <c r="E7" s="29" t="n"/>
      <c r="F7" s="29" t="n"/>
    </row>
    <row r="8" ht="15" customHeight="1" s="23">
      <c r="A8" s="34" t="n"/>
      <c r="B8" s="34" t="n"/>
      <c r="C8" s="34" t="n"/>
      <c r="D8" s="31" t="n"/>
      <c r="E8" s="29" t="n"/>
      <c r="F8" s="29" t="n"/>
    </row>
    <row r="9" ht="15" customHeight="1" s="23">
      <c r="A9" s="34" t="n"/>
      <c r="B9" s="34" t="n"/>
      <c r="C9" s="34" t="n"/>
      <c r="D9" s="31" t="n"/>
      <c r="E9" s="29" t="n"/>
      <c r="F9" s="29" t="n"/>
    </row>
    <row r="10" ht="15" customHeight="1" s="23">
      <c r="A10" s="34" t="n"/>
      <c r="B10" s="34" t="n"/>
      <c r="C10" s="34" t="n"/>
      <c r="D10" s="31" t="n"/>
      <c r="E10" s="29" t="n"/>
      <c r="F10" s="29" t="n"/>
    </row>
    <row r="11" ht="15" customHeight="1" s="23">
      <c r="A11" s="34" t="n"/>
      <c r="B11" s="34" t="n"/>
      <c r="C11" s="34" t="n"/>
      <c r="D11" s="31" t="n"/>
      <c r="E11" s="29" t="n"/>
      <c r="F11" s="29" t="n"/>
    </row>
    <row r="12" ht="15" customHeight="1" s="23">
      <c r="A12" s="34" t="n"/>
      <c r="B12" s="34" t="n"/>
      <c r="C12" s="34" t="n"/>
      <c r="D12" s="31" t="n"/>
      <c r="E12" s="29" t="n"/>
      <c r="F12" s="29" t="n"/>
    </row>
    <row r="13" ht="15" customHeight="1" s="23">
      <c r="A13" s="34" t="n"/>
      <c r="B13" s="34" t="n"/>
      <c r="C13" s="34" t="n"/>
      <c r="D13" s="31" t="n"/>
      <c r="E13" s="29" t="n"/>
      <c r="F13" s="29" t="n"/>
    </row>
    <row r="14" ht="15" customHeight="1" s="23">
      <c r="A14" s="34" t="n"/>
      <c r="B14" s="34" t="n"/>
      <c r="C14" s="34" t="n"/>
      <c r="D14" s="31" t="n"/>
      <c r="E14" s="29" t="n"/>
      <c r="F14" s="29" t="n"/>
    </row>
    <row r="15" ht="15" customHeight="1" s="23">
      <c r="A15" s="34" t="n"/>
      <c r="B15" s="34" t="n"/>
      <c r="C15" s="34" t="n"/>
      <c r="D15" s="31" t="n"/>
      <c r="E15" s="29" t="n"/>
      <c r="F15" s="29" t="n"/>
    </row>
    <row r="16" ht="15" customHeight="1" s="23">
      <c r="A16" s="34" t="n"/>
      <c r="B16" s="34" t="n"/>
      <c r="C16" s="34" t="n"/>
      <c r="D16" s="31" t="n"/>
      <c r="E16" s="29" t="n"/>
      <c r="F16" s="29" t="n"/>
    </row>
    <row r="17" ht="15" customHeight="1" s="23">
      <c r="A17" s="34" t="n"/>
      <c r="B17" s="34" t="n"/>
      <c r="C17" s="34" t="n"/>
      <c r="D17" s="31" t="n"/>
      <c r="E17" s="29" t="n"/>
      <c r="F17" s="29" t="n"/>
    </row>
    <row r="18" ht="15" customHeight="1" s="23">
      <c r="A18" s="34" t="n"/>
      <c r="B18" s="34" t="n"/>
      <c r="C18" s="34" t="n"/>
      <c r="D18" s="31" t="n"/>
      <c r="E18" s="29" t="n"/>
      <c r="F18" s="29" t="n"/>
    </row>
    <row r="19" ht="15" customHeight="1" s="23">
      <c r="A19" s="34" t="n"/>
      <c r="B19" s="34" t="n"/>
      <c r="C19" s="34" t="n"/>
      <c r="D19" s="31" t="n"/>
      <c r="E19" s="29" t="n"/>
      <c r="F19" s="29" t="n"/>
    </row>
    <row r="20" ht="15" customHeight="1" s="23">
      <c r="A20" s="34" t="n"/>
      <c r="B20" s="34" t="n"/>
      <c r="C20" s="34" t="n"/>
      <c r="D20" s="31" t="n"/>
      <c r="E20" s="29" t="n"/>
      <c r="F20" s="29" t="n"/>
    </row>
    <row r="21" ht="15" customHeight="1" s="23">
      <c r="A21" s="34" t="n"/>
      <c r="B21" s="34" t="n"/>
      <c r="C21" s="34" t="n"/>
      <c r="D21" s="31" t="n"/>
      <c r="E21" s="29" t="n"/>
      <c r="F21" s="29" t="n"/>
    </row>
    <row r="22" ht="15" customHeight="1" s="23">
      <c r="A22" s="34" t="n"/>
      <c r="B22" s="34" t="n"/>
      <c r="C22" s="34" t="n"/>
      <c r="D22" s="31" t="n"/>
      <c r="E22" s="29" t="n"/>
      <c r="F22" s="29" t="n"/>
    </row>
    <row r="23" ht="15" customHeight="1" s="23">
      <c r="A23" s="34" t="n"/>
      <c r="B23" s="34" t="n"/>
      <c r="C23" s="34" t="n"/>
      <c r="D23" s="31" t="n"/>
      <c r="E23" s="29" t="n"/>
      <c r="F23" s="29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dataValidations count="2">
    <dataValidation sqref="B4:B23" showDropDown="0" showInputMessage="0" showErrorMessage="0" allowBlank="1" type="list" errorStyle="stop" operator="between">
      <formula1>"Unrestricted,Restricted"</formula1>
      <formula2>0</formula2>
    </dataValidation>
    <dataValidation sqref="C4:C23" showDropDown="0" showInputMessage="0" showErrorMessage="0" allowBlank="1" type="list" errorStyle="stop" operator="between">
      <formula1>"One-time,Monthly"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AB4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sheetData>
    <row r="1" ht="15" customHeight="1" s="23">
      <c r="A1" s="22" t="inlineStr">
        <is>
          <t>Hidden calculation engine — one formula logic, two period read-outs (weekly / monthly). Do not edit.</t>
        </is>
      </c>
      <c r="C1" s="22" t="inlineStr">
        <is>
          <t>W1</t>
        </is>
      </c>
      <c r="D1" s="22" t="inlineStr">
        <is>
          <t>W2</t>
        </is>
      </c>
      <c r="E1" s="22" t="inlineStr">
        <is>
          <t>W3</t>
        </is>
      </c>
      <c r="F1" s="22" t="inlineStr">
        <is>
          <t>W4</t>
        </is>
      </c>
      <c r="G1" s="22" t="inlineStr">
        <is>
          <t>W5</t>
        </is>
      </c>
      <c r="H1" s="22" t="inlineStr">
        <is>
          <t>W6</t>
        </is>
      </c>
      <c r="I1" s="22" t="inlineStr">
        <is>
          <t>W7</t>
        </is>
      </c>
      <c r="J1" s="22" t="inlineStr">
        <is>
          <t>W8</t>
        </is>
      </c>
      <c r="K1" s="22" t="inlineStr">
        <is>
          <t>W9</t>
        </is>
      </c>
      <c r="L1" s="22" t="inlineStr">
        <is>
          <t>W10</t>
        </is>
      </c>
      <c r="M1" s="22" t="inlineStr">
        <is>
          <t>W11</t>
        </is>
      </c>
      <c r="N1" s="22" t="inlineStr">
        <is>
          <t>W12</t>
        </is>
      </c>
      <c r="O1" s="22" t="inlineStr">
        <is>
          <t>W13</t>
        </is>
      </c>
      <c r="Q1" s="22" t="inlineStr">
        <is>
          <t>M1</t>
        </is>
      </c>
      <c r="R1" s="22" t="inlineStr">
        <is>
          <t>M2</t>
        </is>
      </c>
      <c r="S1" s="22" t="inlineStr">
        <is>
          <t>M3</t>
        </is>
      </c>
      <c r="T1" s="22" t="inlineStr">
        <is>
          <t>M4</t>
        </is>
      </c>
      <c r="U1" s="22" t="inlineStr">
        <is>
          <t>M5</t>
        </is>
      </c>
      <c r="V1" s="22" t="inlineStr">
        <is>
          <t>M6</t>
        </is>
      </c>
      <c r="W1" s="22" t="inlineStr">
        <is>
          <t>M7</t>
        </is>
      </c>
      <c r="X1" s="22" t="inlineStr">
        <is>
          <t>M8</t>
        </is>
      </c>
      <c r="Y1" s="22" t="inlineStr">
        <is>
          <t>M9</t>
        </is>
      </c>
      <c r="Z1" s="22" t="inlineStr">
        <is>
          <t>M10</t>
        </is>
      </c>
      <c r="AA1" s="22" t="inlineStr">
        <is>
          <t>M11</t>
        </is>
      </c>
      <c r="AB1" s="22" t="inlineStr">
        <is>
          <t>M12</t>
        </is>
      </c>
    </row>
    <row r="2" ht="15" customHeight="1" s="23">
      <c r="C2" s="35">
        <f>Assumptions!$B$3+0</f>
        <v/>
      </c>
      <c r="D2" s="35">
        <f>Assumptions!$B$3+7</f>
        <v/>
      </c>
      <c r="E2" s="35">
        <f>Assumptions!$B$3+14</f>
        <v/>
      </c>
      <c r="F2" s="35">
        <f>Assumptions!$B$3+21</f>
        <v/>
      </c>
      <c r="G2" s="35">
        <f>Assumptions!$B$3+28</f>
        <v/>
      </c>
      <c r="H2" s="35">
        <f>Assumptions!$B$3+35</f>
        <v/>
      </c>
      <c r="I2" s="35">
        <f>Assumptions!$B$3+42</f>
        <v/>
      </c>
      <c r="J2" s="35">
        <f>Assumptions!$B$3+49</f>
        <v/>
      </c>
      <c r="K2" s="35">
        <f>Assumptions!$B$3+56</f>
        <v/>
      </c>
      <c r="L2" s="35">
        <f>Assumptions!$B$3+63</f>
        <v/>
      </c>
      <c r="M2" s="35">
        <f>Assumptions!$B$3+70</f>
        <v/>
      </c>
      <c r="N2" s="35">
        <f>Assumptions!$B$3+77</f>
        <v/>
      </c>
      <c r="O2" s="35">
        <f>Assumptions!$B$3+84</f>
        <v/>
      </c>
      <c r="Q2" s="35">
        <f>Assumptions!$B$3</f>
        <v/>
      </c>
      <c r="R2" s="35">
        <f>EOMONTH(Assumptions!$B$3,0)+1</f>
        <v/>
      </c>
      <c r="S2" s="35">
        <f>EOMONTH(Assumptions!$B$3,1)+1</f>
        <v/>
      </c>
      <c r="T2" s="35">
        <f>EOMONTH(Assumptions!$B$3,2)+1</f>
        <v/>
      </c>
      <c r="U2" s="35">
        <f>EOMONTH(Assumptions!$B$3,3)+1</f>
        <v/>
      </c>
      <c r="V2" s="35">
        <f>EOMONTH(Assumptions!$B$3,4)+1</f>
        <v/>
      </c>
      <c r="W2" s="35">
        <f>EOMONTH(Assumptions!$B$3,5)+1</f>
        <v/>
      </c>
      <c r="X2" s="35">
        <f>EOMONTH(Assumptions!$B$3,6)+1</f>
        <v/>
      </c>
      <c r="Y2" s="35">
        <f>EOMONTH(Assumptions!$B$3,7)+1</f>
        <v/>
      </c>
      <c r="Z2" s="35">
        <f>EOMONTH(Assumptions!$B$3,8)+1</f>
        <v/>
      </c>
      <c r="AA2" s="35">
        <f>EOMONTH(Assumptions!$B$3,9)+1</f>
        <v/>
      </c>
      <c r="AB2" s="35">
        <f>EOMONTH(Assumptions!$B$3,10)+1</f>
        <v/>
      </c>
    </row>
    <row r="3" ht="15" customHeight="1" s="23">
      <c r="C3" s="35">
        <f>C2+6</f>
        <v/>
      </c>
      <c r="D3" s="35">
        <f>D2+6</f>
        <v/>
      </c>
      <c r="E3" s="35">
        <f>E2+6</f>
        <v/>
      </c>
      <c r="F3" s="35">
        <f>F2+6</f>
        <v/>
      </c>
      <c r="G3" s="35">
        <f>G2+6</f>
        <v/>
      </c>
      <c r="H3" s="35">
        <f>H2+6</f>
        <v/>
      </c>
      <c r="I3" s="35">
        <f>I2+6</f>
        <v/>
      </c>
      <c r="J3" s="35">
        <f>J2+6</f>
        <v/>
      </c>
      <c r="K3" s="35">
        <f>K2+6</f>
        <v/>
      </c>
      <c r="L3" s="35">
        <f>L2+6</f>
        <v/>
      </c>
      <c r="M3" s="35">
        <f>M2+6</f>
        <v/>
      </c>
      <c r="N3" s="35">
        <f>N2+6</f>
        <v/>
      </c>
      <c r="O3" s="35">
        <f>O2+6</f>
        <v/>
      </c>
      <c r="Q3" s="35">
        <f>EOMONTH(Assumptions!$B$3,0)</f>
        <v/>
      </c>
      <c r="R3" s="35">
        <f>EOMONTH(Assumptions!$B$3,1)</f>
        <v/>
      </c>
      <c r="S3" s="35">
        <f>EOMONTH(Assumptions!$B$3,2)</f>
        <v/>
      </c>
      <c r="T3" s="35">
        <f>EOMONTH(Assumptions!$B$3,3)</f>
        <v/>
      </c>
      <c r="U3" s="35">
        <f>EOMONTH(Assumptions!$B$3,4)</f>
        <v/>
      </c>
      <c r="V3" s="35">
        <f>EOMONTH(Assumptions!$B$3,5)</f>
        <v/>
      </c>
      <c r="W3" s="35">
        <f>EOMONTH(Assumptions!$B$3,6)</f>
        <v/>
      </c>
      <c r="X3" s="35">
        <f>EOMONTH(Assumptions!$B$3,7)</f>
        <v/>
      </c>
      <c r="Y3" s="35">
        <f>EOMONTH(Assumptions!$B$3,8)</f>
        <v/>
      </c>
      <c r="Z3" s="35">
        <f>EOMONTH(Assumptions!$B$3,9)</f>
        <v/>
      </c>
      <c r="AA3" s="35">
        <f>EOMONTH(Assumptions!$B$3,10)</f>
        <v/>
      </c>
      <c r="AB3" s="35">
        <f>EOMONTH(Assumptions!$B$3,11)</f>
        <v/>
      </c>
    </row>
    <row r="5" ht="15" customHeight="1" s="23">
      <c r="A5" s="36" t="inlineStr">
        <is>
          <t>REVENUE</t>
        </is>
      </c>
    </row>
    <row r="6" ht="15" customHeight="1" s="23">
      <c r="A6" s="22">
        <f>IF('Revenue Streams'!$B4="","",'Revenue Streams'!$B4)</f>
        <v/>
      </c>
      <c r="B6" s="22">
        <f>IF('Revenue Streams'!$A4="","",'Revenue Streams'!$A4)</f>
        <v/>
      </c>
      <c r="C6" s="22">
        <f>IF(OR('Revenue Streams'!$D4="",'Revenue Streams'!$E4=""),0,IF('Revenue Streams'!$C4="Monthly",'Revenue Streams'!$D4*(((MIN(DATE(YEAR((C$2-N('Revenue Streams'!$G4))),MONTH((C$2-N('Revenue Streams'!$G4))),1)+DAY('Revenue Streams'!$E4)-1,EOMONTH((C$2-N('Revenue Streams'!$G4)),0)))&gt;=(C$2-N('Revenue Streams'!$G4)))*((MIN(DATE(YEAR((C$2-N('Revenue Streams'!$G4))),MONTH((C$2-N('Revenue Streams'!$G4))),1)+DAY('Revenue Streams'!$E4)-1,EOMONTH((C$2-N('Revenue Streams'!$G4)),0)))&lt;=(C$3-N('Revenue Streams'!$G4)))*((MIN(DATE(YEAR((C$2-N('Revenue Streams'!$G4))),MONTH((C$2-N('Revenue Streams'!$G4))),1)+DAY('Revenue Streams'!$E4)-1,EOMONTH((C$2-N('Revenue Streams'!$G4)),0)))&gt;='Revenue Streams'!$E4)*((MIN(DATE(YEAR((C$2-N('Revenue Streams'!$G4))),MONTH((C$2-N('Revenue Streams'!$G4))),1)+DAY('Revenue Streams'!$E4)-1,EOMONTH((C$2-N('Revenue Streams'!$G4)),0)))&lt;=IF('Revenue Streams'!$F4="",DATE(9999,1,1),'Revenue Streams'!$F4))+((MIN(EOMONTH((C$2-N('Revenue Streams'!$G4)),0)+DAY('Revenue Streams'!$E4),EOMONTH((C$2-N('Revenue Streams'!$G4)),1)))&gt;=(C$2-N('Revenue Streams'!$G4)))*((MIN(EOMONTH((C$2-N('Revenue Streams'!$G4)),0)+DAY('Revenue Streams'!$E4),EOMONTH((C$2-N('Revenue Streams'!$G4)),1)))&lt;=(C$3-N('Revenue Streams'!$G4)))*((MIN(EOMONTH((C$2-N('Revenue Streams'!$G4)),0)+DAY('Revenue Streams'!$E4),EOMONTH((C$2-N('Revenue Streams'!$G4)),1)))&gt;='Revenue Streams'!$E4)*((MIN(EOMONTH((C$2-N('Revenue Streams'!$G4)),0)+DAY('Revenue Streams'!$E4),EOMONTH((C$2-N('Revenue Streams'!$G4)),1)))&lt;=IF('Revenue Streams'!$F4="",DATE(9999,1,1),'Revenue Streams'!$F4))+((MIN(EOMONTH((C$2-N('Revenue Streams'!$G4)),1)+DAY('Revenue Streams'!$E4),EOMONTH((C$2-N('Revenue Streams'!$G4)),2)))&gt;=(C$2-N('Revenue Streams'!$G4)))*((MIN(EOMONTH((C$2-N('Revenue Streams'!$G4)),1)+DAY('Revenue Streams'!$E4),EOMONTH((C$2-N('Revenue Streams'!$G4)),2)))&lt;=(C$3-N('Revenue Streams'!$G4)))*((MIN(EOMONTH((C$2-N('Revenue Streams'!$G4)),1)+DAY('Revenue Streams'!$E4),EOMONTH((C$2-N('Revenue Streams'!$G4)),2)))&gt;='Revenue Streams'!$E4)*((MIN(EOMONTH((C$2-N('Revenue Streams'!$G4)),1)+DAY('Revenue Streams'!$E4),EOMONTH((C$2-N('Revenue Streams'!$G4)),2)))&lt;=IF('Revenue Streams'!$F4="",DATE(9999,1,1),'Revenue Streams'!$F4))),IF(('Revenue Streams'!$E4&gt;=(C$2-N('Revenue Streams'!$G4)))*('Revenue Streams'!$E4&lt;=(C$3-N('Revenue Streams'!$G4)))=1,'Revenue Streams'!$D4,0)))</f>
        <v/>
      </c>
      <c r="D6" s="22">
        <f>IF(OR('Revenue Streams'!$D4="",'Revenue Streams'!$E4=""),0,IF('Revenue Streams'!$C4="Monthly",'Revenue Streams'!$D4*(((MIN(DATE(YEAR((D$2-N('Revenue Streams'!$G4))),MONTH((D$2-N('Revenue Streams'!$G4))),1)+DAY('Revenue Streams'!$E4)-1,EOMONTH((D$2-N('Revenue Streams'!$G4)),0)))&gt;=(D$2-N('Revenue Streams'!$G4)))*((MIN(DATE(YEAR((D$2-N('Revenue Streams'!$G4))),MONTH((D$2-N('Revenue Streams'!$G4))),1)+DAY('Revenue Streams'!$E4)-1,EOMONTH((D$2-N('Revenue Streams'!$G4)),0)))&lt;=(D$3-N('Revenue Streams'!$G4)))*((MIN(DATE(YEAR((D$2-N('Revenue Streams'!$G4))),MONTH((D$2-N('Revenue Streams'!$G4))),1)+DAY('Revenue Streams'!$E4)-1,EOMONTH((D$2-N('Revenue Streams'!$G4)),0)))&gt;='Revenue Streams'!$E4)*((MIN(DATE(YEAR((D$2-N('Revenue Streams'!$G4))),MONTH((D$2-N('Revenue Streams'!$G4))),1)+DAY('Revenue Streams'!$E4)-1,EOMONTH((D$2-N('Revenue Streams'!$G4)),0)))&lt;=IF('Revenue Streams'!$F4="",DATE(9999,1,1),'Revenue Streams'!$F4))+((MIN(EOMONTH((D$2-N('Revenue Streams'!$G4)),0)+DAY('Revenue Streams'!$E4),EOMONTH((D$2-N('Revenue Streams'!$G4)),1)))&gt;=(D$2-N('Revenue Streams'!$G4)))*((MIN(EOMONTH((D$2-N('Revenue Streams'!$G4)),0)+DAY('Revenue Streams'!$E4),EOMONTH((D$2-N('Revenue Streams'!$G4)),1)))&lt;=(D$3-N('Revenue Streams'!$G4)))*((MIN(EOMONTH((D$2-N('Revenue Streams'!$G4)),0)+DAY('Revenue Streams'!$E4),EOMONTH((D$2-N('Revenue Streams'!$G4)),1)))&gt;='Revenue Streams'!$E4)*((MIN(EOMONTH((D$2-N('Revenue Streams'!$G4)),0)+DAY('Revenue Streams'!$E4),EOMONTH((D$2-N('Revenue Streams'!$G4)),1)))&lt;=IF('Revenue Streams'!$F4="",DATE(9999,1,1),'Revenue Streams'!$F4))+((MIN(EOMONTH((D$2-N('Revenue Streams'!$G4)),1)+DAY('Revenue Streams'!$E4),EOMONTH((D$2-N('Revenue Streams'!$G4)),2)))&gt;=(D$2-N('Revenue Streams'!$G4)))*((MIN(EOMONTH((D$2-N('Revenue Streams'!$G4)),1)+DAY('Revenue Streams'!$E4),EOMONTH((D$2-N('Revenue Streams'!$G4)),2)))&lt;=(D$3-N('Revenue Streams'!$G4)))*((MIN(EOMONTH((D$2-N('Revenue Streams'!$G4)),1)+DAY('Revenue Streams'!$E4),EOMONTH((D$2-N('Revenue Streams'!$G4)),2)))&gt;='Revenue Streams'!$E4)*((MIN(EOMONTH((D$2-N('Revenue Streams'!$G4)),1)+DAY('Revenue Streams'!$E4),EOMONTH((D$2-N('Revenue Streams'!$G4)),2)))&lt;=IF('Revenue Streams'!$F4="",DATE(9999,1,1),'Revenue Streams'!$F4))),IF(('Revenue Streams'!$E4&gt;=(D$2-N('Revenue Streams'!$G4)))*('Revenue Streams'!$E4&lt;=(D$3-N('Revenue Streams'!$G4)))=1,'Revenue Streams'!$D4,0)))</f>
        <v/>
      </c>
      <c r="E6" s="22">
        <f>IF(OR('Revenue Streams'!$D4="",'Revenue Streams'!$E4=""),0,IF('Revenue Streams'!$C4="Monthly",'Revenue Streams'!$D4*(((MIN(DATE(YEAR((E$2-N('Revenue Streams'!$G4))),MONTH((E$2-N('Revenue Streams'!$G4))),1)+DAY('Revenue Streams'!$E4)-1,EOMONTH((E$2-N('Revenue Streams'!$G4)),0)))&gt;=(E$2-N('Revenue Streams'!$G4)))*((MIN(DATE(YEAR((E$2-N('Revenue Streams'!$G4))),MONTH((E$2-N('Revenue Streams'!$G4))),1)+DAY('Revenue Streams'!$E4)-1,EOMONTH((E$2-N('Revenue Streams'!$G4)),0)))&lt;=(E$3-N('Revenue Streams'!$G4)))*((MIN(DATE(YEAR((E$2-N('Revenue Streams'!$G4))),MONTH((E$2-N('Revenue Streams'!$G4))),1)+DAY('Revenue Streams'!$E4)-1,EOMONTH((E$2-N('Revenue Streams'!$G4)),0)))&gt;='Revenue Streams'!$E4)*((MIN(DATE(YEAR((E$2-N('Revenue Streams'!$G4))),MONTH((E$2-N('Revenue Streams'!$G4))),1)+DAY('Revenue Streams'!$E4)-1,EOMONTH((E$2-N('Revenue Streams'!$G4)),0)))&lt;=IF('Revenue Streams'!$F4="",DATE(9999,1,1),'Revenue Streams'!$F4))+((MIN(EOMONTH((E$2-N('Revenue Streams'!$G4)),0)+DAY('Revenue Streams'!$E4),EOMONTH((E$2-N('Revenue Streams'!$G4)),1)))&gt;=(E$2-N('Revenue Streams'!$G4)))*((MIN(EOMONTH((E$2-N('Revenue Streams'!$G4)),0)+DAY('Revenue Streams'!$E4),EOMONTH((E$2-N('Revenue Streams'!$G4)),1)))&lt;=(E$3-N('Revenue Streams'!$G4)))*((MIN(EOMONTH((E$2-N('Revenue Streams'!$G4)),0)+DAY('Revenue Streams'!$E4),EOMONTH((E$2-N('Revenue Streams'!$G4)),1)))&gt;='Revenue Streams'!$E4)*((MIN(EOMONTH((E$2-N('Revenue Streams'!$G4)),0)+DAY('Revenue Streams'!$E4),EOMONTH((E$2-N('Revenue Streams'!$G4)),1)))&lt;=IF('Revenue Streams'!$F4="",DATE(9999,1,1),'Revenue Streams'!$F4))+((MIN(EOMONTH((E$2-N('Revenue Streams'!$G4)),1)+DAY('Revenue Streams'!$E4),EOMONTH((E$2-N('Revenue Streams'!$G4)),2)))&gt;=(E$2-N('Revenue Streams'!$G4)))*((MIN(EOMONTH((E$2-N('Revenue Streams'!$G4)),1)+DAY('Revenue Streams'!$E4),EOMONTH((E$2-N('Revenue Streams'!$G4)),2)))&lt;=(E$3-N('Revenue Streams'!$G4)))*((MIN(EOMONTH((E$2-N('Revenue Streams'!$G4)),1)+DAY('Revenue Streams'!$E4),EOMONTH((E$2-N('Revenue Streams'!$G4)),2)))&gt;='Revenue Streams'!$E4)*((MIN(EOMONTH((E$2-N('Revenue Streams'!$G4)),1)+DAY('Revenue Streams'!$E4),EOMONTH((E$2-N('Revenue Streams'!$G4)),2)))&lt;=IF('Revenue Streams'!$F4="",DATE(9999,1,1),'Revenue Streams'!$F4))),IF(('Revenue Streams'!$E4&gt;=(E$2-N('Revenue Streams'!$G4)))*('Revenue Streams'!$E4&lt;=(E$3-N('Revenue Streams'!$G4)))=1,'Revenue Streams'!$D4,0)))</f>
        <v/>
      </c>
      <c r="F6" s="22">
        <f>IF(OR('Revenue Streams'!$D4="",'Revenue Streams'!$E4=""),0,IF('Revenue Streams'!$C4="Monthly",'Revenue Streams'!$D4*(((MIN(DATE(YEAR((F$2-N('Revenue Streams'!$G4))),MONTH((F$2-N('Revenue Streams'!$G4))),1)+DAY('Revenue Streams'!$E4)-1,EOMONTH((F$2-N('Revenue Streams'!$G4)),0)))&gt;=(F$2-N('Revenue Streams'!$G4)))*((MIN(DATE(YEAR((F$2-N('Revenue Streams'!$G4))),MONTH((F$2-N('Revenue Streams'!$G4))),1)+DAY('Revenue Streams'!$E4)-1,EOMONTH((F$2-N('Revenue Streams'!$G4)),0)))&lt;=(F$3-N('Revenue Streams'!$G4)))*((MIN(DATE(YEAR((F$2-N('Revenue Streams'!$G4))),MONTH((F$2-N('Revenue Streams'!$G4))),1)+DAY('Revenue Streams'!$E4)-1,EOMONTH((F$2-N('Revenue Streams'!$G4)),0)))&gt;='Revenue Streams'!$E4)*((MIN(DATE(YEAR((F$2-N('Revenue Streams'!$G4))),MONTH((F$2-N('Revenue Streams'!$G4))),1)+DAY('Revenue Streams'!$E4)-1,EOMONTH((F$2-N('Revenue Streams'!$G4)),0)))&lt;=IF('Revenue Streams'!$F4="",DATE(9999,1,1),'Revenue Streams'!$F4))+((MIN(EOMONTH((F$2-N('Revenue Streams'!$G4)),0)+DAY('Revenue Streams'!$E4),EOMONTH((F$2-N('Revenue Streams'!$G4)),1)))&gt;=(F$2-N('Revenue Streams'!$G4)))*((MIN(EOMONTH((F$2-N('Revenue Streams'!$G4)),0)+DAY('Revenue Streams'!$E4),EOMONTH((F$2-N('Revenue Streams'!$G4)),1)))&lt;=(F$3-N('Revenue Streams'!$G4)))*((MIN(EOMONTH((F$2-N('Revenue Streams'!$G4)),0)+DAY('Revenue Streams'!$E4),EOMONTH((F$2-N('Revenue Streams'!$G4)),1)))&gt;='Revenue Streams'!$E4)*((MIN(EOMONTH((F$2-N('Revenue Streams'!$G4)),0)+DAY('Revenue Streams'!$E4),EOMONTH((F$2-N('Revenue Streams'!$G4)),1)))&lt;=IF('Revenue Streams'!$F4="",DATE(9999,1,1),'Revenue Streams'!$F4))+((MIN(EOMONTH((F$2-N('Revenue Streams'!$G4)),1)+DAY('Revenue Streams'!$E4),EOMONTH((F$2-N('Revenue Streams'!$G4)),2)))&gt;=(F$2-N('Revenue Streams'!$G4)))*((MIN(EOMONTH((F$2-N('Revenue Streams'!$G4)),1)+DAY('Revenue Streams'!$E4),EOMONTH((F$2-N('Revenue Streams'!$G4)),2)))&lt;=(F$3-N('Revenue Streams'!$G4)))*((MIN(EOMONTH((F$2-N('Revenue Streams'!$G4)),1)+DAY('Revenue Streams'!$E4),EOMONTH((F$2-N('Revenue Streams'!$G4)),2)))&gt;='Revenue Streams'!$E4)*((MIN(EOMONTH((F$2-N('Revenue Streams'!$G4)),1)+DAY('Revenue Streams'!$E4),EOMONTH((F$2-N('Revenue Streams'!$G4)),2)))&lt;=IF('Revenue Streams'!$F4="",DATE(9999,1,1),'Revenue Streams'!$F4))),IF(('Revenue Streams'!$E4&gt;=(F$2-N('Revenue Streams'!$G4)))*('Revenue Streams'!$E4&lt;=(F$3-N('Revenue Streams'!$G4)))=1,'Revenue Streams'!$D4,0)))</f>
        <v/>
      </c>
      <c r="G6" s="22">
        <f>IF(OR('Revenue Streams'!$D4="",'Revenue Streams'!$E4=""),0,IF('Revenue Streams'!$C4="Monthly",'Revenue Streams'!$D4*(((MIN(DATE(YEAR((G$2-N('Revenue Streams'!$G4))),MONTH((G$2-N('Revenue Streams'!$G4))),1)+DAY('Revenue Streams'!$E4)-1,EOMONTH((G$2-N('Revenue Streams'!$G4)),0)))&gt;=(G$2-N('Revenue Streams'!$G4)))*((MIN(DATE(YEAR((G$2-N('Revenue Streams'!$G4))),MONTH((G$2-N('Revenue Streams'!$G4))),1)+DAY('Revenue Streams'!$E4)-1,EOMONTH((G$2-N('Revenue Streams'!$G4)),0)))&lt;=(G$3-N('Revenue Streams'!$G4)))*((MIN(DATE(YEAR((G$2-N('Revenue Streams'!$G4))),MONTH((G$2-N('Revenue Streams'!$G4))),1)+DAY('Revenue Streams'!$E4)-1,EOMONTH((G$2-N('Revenue Streams'!$G4)),0)))&gt;='Revenue Streams'!$E4)*((MIN(DATE(YEAR((G$2-N('Revenue Streams'!$G4))),MONTH((G$2-N('Revenue Streams'!$G4))),1)+DAY('Revenue Streams'!$E4)-1,EOMONTH((G$2-N('Revenue Streams'!$G4)),0)))&lt;=IF('Revenue Streams'!$F4="",DATE(9999,1,1),'Revenue Streams'!$F4))+((MIN(EOMONTH((G$2-N('Revenue Streams'!$G4)),0)+DAY('Revenue Streams'!$E4),EOMONTH((G$2-N('Revenue Streams'!$G4)),1)))&gt;=(G$2-N('Revenue Streams'!$G4)))*((MIN(EOMONTH((G$2-N('Revenue Streams'!$G4)),0)+DAY('Revenue Streams'!$E4),EOMONTH((G$2-N('Revenue Streams'!$G4)),1)))&lt;=(G$3-N('Revenue Streams'!$G4)))*((MIN(EOMONTH((G$2-N('Revenue Streams'!$G4)),0)+DAY('Revenue Streams'!$E4),EOMONTH((G$2-N('Revenue Streams'!$G4)),1)))&gt;='Revenue Streams'!$E4)*((MIN(EOMONTH((G$2-N('Revenue Streams'!$G4)),0)+DAY('Revenue Streams'!$E4),EOMONTH((G$2-N('Revenue Streams'!$G4)),1)))&lt;=IF('Revenue Streams'!$F4="",DATE(9999,1,1),'Revenue Streams'!$F4))+((MIN(EOMONTH((G$2-N('Revenue Streams'!$G4)),1)+DAY('Revenue Streams'!$E4),EOMONTH((G$2-N('Revenue Streams'!$G4)),2)))&gt;=(G$2-N('Revenue Streams'!$G4)))*((MIN(EOMONTH((G$2-N('Revenue Streams'!$G4)),1)+DAY('Revenue Streams'!$E4),EOMONTH((G$2-N('Revenue Streams'!$G4)),2)))&lt;=(G$3-N('Revenue Streams'!$G4)))*((MIN(EOMONTH((G$2-N('Revenue Streams'!$G4)),1)+DAY('Revenue Streams'!$E4),EOMONTH((G$2-N('Revenue Streams'!$G4)),2)))&gt;='Revenue Streams'!$E4)*((MIN(EOMONTH((G$2-N('Revenue Streams'!$G4)),1)+DAY('Revenue Streams'!$E4),EOMONTH((G$2-N('Revenue Streams'!$G4)),2)))&lt;=IF('Revenue Streams'!$F4="",DATE(9999,1,1),'Revenue Streams'!$F4))),IF(('Revenue Streams'!$E4&gt;=(G$2-N('Revenue Streams'!$G4)))*('Revenue Streams'!$E4&lt;=(G$3-N('Revenue Streams'!$G4)))=1,'Revenue Streams'!$D4,0)))</f>
        <v/>
      </c>
      <c r="H6" s="22">
        <f>IF(OR('Revenue Streams'!$D4="",'Revenue Streams'!$E4=""),0,IF('Revenue Streams'!$C4="Monthly",'Revenue Streams'!$D4*(((MIN(DATE(YEAR((H$2-N('Revenue Streams'!$G4))),MONTH((H$2-N('Revenue Streams'!$G4))),1)+DAY('Revenue Streams'!$E4)-1,EOMONTH((H$2-N('Revenue Streams'!$G4)),0)))&gt;=(H$2-N('Revenue Streams'!$G4)))*((MIN(DATE(YEAR((H$2-N('Revenue Streams'!$G4))),MONTH((H$2-N('Revenue Streams'!$G4))),1)+DAY('Revenue Streams'!$E4)-1,EOMONTH((H$2-N('Revenue Streams'!$G4)),0)))&lt;=(H$3-N('Revenue Streams'!$G4)))*((MIN(DATE(YEAR((H$2-N('Revenue Streams'!$G4))),MONTH((H$2-N('Revenue Streams'!$G4))),1)+DAY('Revenue Streams'!$E4)-1,EOMONTH((H$2-N('Revenue Streams'!$G4)),0)))&gt;='Revenue Streams'!$E4)*((MIN(DATE(YEAR((H$2-N('Revenue Streams'!$G4))),MONTH((H$2-N('Revenue Streams'!$G4))),1)+DAY('Revenue Streams'!$E4)-1,EOMONTH((H$2-N('Revenue Streams'!$G4)),0)))&lt;=IF('Revenue Streams'!$F4="",DATE(9999,1,1),'Revenue Streams'!$F4))+((MIN(EOMONTH((H$2-N('Revenue Streams'!$G4)),0)+DAY('Revenue Streams'!$E4),EOMONTH((H$2-N('Revenue Streams'!$G4)),1)))&gt;=(H$2-N('Revenue Streams'!$G4)))*((MIN(EOMONTH((H$2-N('Revenue Streams'!$G4)),0)+DAY('Revenue Streams'!$E4),EOMONTH((H$2-N('Revenue Streams'!$G4)),1)))&lt;=(H$3-N('Revenue Streams'!$G4)))*((MIN(EOMONTH((H$2-N('Revenue Streams'!$G4)),0)+DAY('Revenue Streams'!$E4),EOMONTH((H$2-N('Revenue Streams'!$G4)),1)))&gt;='Revenue Streams'!$E4)*((MIN(EOMONTH((H$2-N('Revenue Streams'!$G4)),0)+DAY('Revenue Streams'!$E4),EOMONTH((H$2-N('Revenue Streams'!$G4)),1)))&lt;=IF('Revenue Streams'!$F4="",DATE(9999,1,1),'Revenue Streams'!$F4))+((MIN(EOMONTH((H$2-N('Revenue Streams'!$G4)),1)+DAY('Revenue Streams'!$E4),EOMONTH((H$2-N('Revenue Streams'!$G4)),2)))&gt;=(H$2-N('Revenue Streams'!$G4)))*((MIN(EOMONTH((H$2-N('Revenue Streams'!$G4)),1)+DAY('Revenue Streams'!$E4),EOMONTH((H$2-N('Revenue Streams'!$G4)),2)))&lt;=(H$3-N('Revenue Streams'!$G4)))*((MIN(EOMONTH((H$2-N('Revenue Streams'!$G4)),1)+DAY('Revenue Streams'!$E4),EOMONTH((H$2-N('Revenue Streams'!$G4)),2)))&gt;='Revenue Streams'!$E4)*((MIN(EOMONTH((H$2-N('Revenue Streams'!$G4)),1)+DAY('Revenue Streams'!$E4),EOMONTH((H$2-N('Revenue Streams'!$G4)),2)))&lt;=IF('Revenue Streams'!$F4="",DATE(9999,1,1),'Revenue Streams'!$F4))),IF(('Revenue Streams'!$E4&gt;=(H$2-N('Revenue Streams'!$G4)))*('Revenue Streams'!$E4&lt;=(H$3-N('Revenue Streams'!$G4)))=1,'Revenue Streams'!$D4,0)))</f>
        <v/>
      </c>
      <c r="I6" s="22">
        <f>IF(OR('Revenue Streams'!$D4="",'Revenue Streams'!$E4=""),0,IF('Revenue Streams'!$C4="Monthly",'Revenue Streams'!$D4*(((MIN(DATE(YEAR((I$2-N('Revenue Streams'!$G4))),MONTH((I$2-N('Revenue Streams'!$G4))),1)+DAY('Revenue Streams'!$E4)-1,EOMONTH((I$2-N('Revenue Streams'!$G4)),0)))&gt;=(I$2-N('Revenue Streams'!$G4)))*((MIN(DATE(YEAR((I$2-N('Revenue Streams'!$G4))),MONTH((I$2-N('Revenue Streams'!$G4))),1)+DAY('Revenue Streams'!$E4)-1,EOMONTH((I$2-N('Revenue Streams'!$G4)),0)))&lt;=(I$3-N('Revenue Streams'!$G4)))*((MIN(DATE(YEAR((I$2-N('Revenue Streams'!$G4))),MONTH((I$2-N('Revenue Streams'!$G4))),1)+DAY('Revenue Streams'!$E4)-1,EOMONTH((I$2-N('Revenue Streams'!$G4)),0)))&gt;='Revenue Streams'!$E4)*((MIN(DATE(YEAR((I$2-N('Revenue Streams'!$G4))),MONTH((I$2-N('Revenue Streams'!$G4))),1)+DAY('Revenue Streams'!$E4)-1,EOMONTH((I$2-N('Revenue Streams'!$G4)),0)))&lt;=IF('Revenue Streams'!$F4="",DATE(9999,1,1),'Revenue Streams'!$F4))+((MIN(EOMONTH((I$2-N('Revenue Streams'!$G4)),0)+DAY('Revenue Streams'!$E4),EOMONTH((I$2-N('Revenue Streams'!$G4)),1)))&gt;=(I$2-N('Revenue Streams'!$G4)))*((MIN(EOMONTH((I$2-N('Revenue Streams'!$G4)),0)+DAY('Revenue Streams'!$E4),EOMONTH((I$2-N('Revenue Streams'!$G4)),1)))&lt;=(I$3-N('Revenue Streams'!$G4)))*((MIN(EOMONTH((I$2-N('Revenue Streams'!$G4)),0)+DAY('Revenue Streams'!$E4),EOMONTH((I$2-N('Revenue Streams'!$G4)),1)))&gt;='Revenue Streams'!$E4)*((MIN(EOMONTH((I$2-N('Revenue Streams'!$G4)),0)+DAY('Revenue Streams'!$E4),EOMONTH((I$2-N('Revenue Streams'!$G4)),1)))&lt;=IF('Revenue Streams'!$F4="",DATE(9999,1,1),'Revenue Streams'!$F4))+((MIN(EOMONTH((I$2-N('Revenue Streams'!$G4)),1)+DAY('Revenue Streams'!$E4),EOMONTH((I$2-N('Revenue Streams'!$G4)),2)))&gt;=(I$2-N('Revenue Streams'!$G4)))*((MIN(EOMONTH((I$2-N('Revenue Streams'!$G4)),1)+DAY('Revenue Streams'!$E4),EOMONTH((I$2-N('Revenue Streams'!$G4)),2)))&lt;=(I$3-N('Revenue Streams'!$G4)))*((MIN(EOMONTH((I$2-N('Revenue Streams'!$G4)),1)+DAY('Revenue Streams'!$E4),EOMONTH((I$2-N('Revenue Streams'!$G4)),2)))&gt;='Revenue Streams'!$E4)*((MIN(EOMONTH((I$2-N('Revenue Streams'!$G4)),1)+DAY('Revenue Streams'!$E4),EOMONTH((I$2-N('Revenue Streams'!$G4)),2)))&lt;=IF('Revenue Streams'!$F4="",DATE(9999,1,1),'Revenue Streams'!$F4))),IF(('Revenue Streams'!$E4&gt;=(I$2-N('Revenue Streams'!$G4)))*('Revenue Streams'!$E4&lt;=(I$3-N('Revenue Streams'!$G4)))=1,'Revenue Streams'!$D4,0)))</f>
        <v/>
      </c>
      <c r="J6" s="22">
        <f>IF(OR('Revenue Streams'!$D4="",'Revenue Streams'!$E4=""),0,IF('Revenue Streams'!$C4="Monthly",'Revenue Streams'!$D4*(((MIN(DATE(YEAR((J$2-N('Revenue Streams'!$G4))),MONTH((J$2-N('Revenue Streams'!$G4))),1)+DAY('Revenue Streams'!$E4)-1,EOMONTH((J$2-N('Revenue Streams'!$G4)),0)))&gt;=(J$2-N('Revenue Streams'!$G4)))*((MIN(DATE(YEAR((J$2-N('Revenue Streams'!$G4))),MONTH((J$2-N('Revenue Streams'!$G4))),1)+DAY('Revenue Streams'!$E4)-1,EOMONTH((J$2-N('Revenue Streams'!$G4)),0)))&lt;=(J$3-N('Revenue Streams'!$G4)))*((MIN(DATE(YEAR((J$2-N('Revenue Streams'!$G4))),MONTH((J$2-N('Revenue Streams'!$G4))),1)+DAY('Revenue Streams'!$E4)-1,EOMONTH((J$2-N('Revenue Streams'!$G4)),0)))&gt;='Revenue Streams'!$E4)*((MIN(DATE(YEAR((J$2-N('Revenue Streams'!$G4))),MONTH((J$2-N('Revenue Streams'!$G4))),1)+DAY('Revenue Streams'!$E4)-1,EOMONTH((J$2-N('Revenue Streams'!$G4)),0)))&lt;=IF('Revenue Streams'!$F4="",DATE(9999,1,1),'Revenue Streams'!$F4))+((MIN(EOMONTH((J$2-N('Revenue Streams'!$G4)),0)+DAY('Revenue Streams'!$E4),EOMONTH((J$2-N('Revenue Streams'!$G4)),1)))&gt;=(J$2-N('Revenue Streams'!$G4)))*((MIN(EOMONTH((J$2-N('Revenue Streams'!$G4)),0)+DAY('Revenue Streams'!$E4),EOMONTH((J$2-N('Revenue Streams'!$G4)),1)))&lt;=(J$3-N('Revenue Streams'!$G4)))*((MIN(EOMONTH((J$2-N('Revenue Streams'!$G4)),0)+DAY('Revenue Streams'!$E4),EOMONTH((J$2-N('Revenue Streams'!$G4)),1)))&gt;='Revenue Streams'!$E4)*((MIN(EOMONTH((J$2-N('Revenue Streams'!$G4)),0)+DAY('Revenue Streams'!$E4),EOMONTH((J$2-N('Revenue Streams'!$G4)),1)))&lt;=IF('Revenue Streams'!$F4="",DATE(9999,1,1),'Revenue Streams'!$F4))+((MIN(EOMONTH((J$2-N('Revenue Streams'!$G4)),1)+DAY('Revenue Streams'!$E4),EOMONTH((J$2-N('Revenue Streams'!$G4)),2)))&gt;=(J$2-N('Revenue Streams'!$G4)))*((MIN(EOMONTH((J$2-N('Revenue Streams'!$G4)),1)+DAY('Revenue Streams'!$E4),EOMONTH((J$2-N('Revenue Streams'!$G4)),2)))&lt;=(J$3-N('Revenue Streams'!$G4)))*((MIN(EOMONTH((J$2-N('Revenue Streams'!$G4)),1)+DAY('Revenue Streams'!$E4),EOMONTH((J$2-N('Revenue Streams'!$G4)),2)))&gt;='Revenue Streams'!$E4)*((MIN(EOMONTH((J$2-N('Revenue Streams'!$G4)),1)+DAY('Revenue Streams'!$E4),EOMONTH((J$2-N('Revenue Streams'!$G4)),2)))&lt;=IF('Revenue Streams'!$F4="",DATE(9999,1,1),'Revenue Streams'!$F4))),IF(('Revenue Streams'!$E4&gt;=(J$2-N('Revenue Streams'!$G4)))*('Revenue Streams'!$E4&lt;=(J$3-N('Revenue Streams'!$G4)))=1,'Revenue Streams'!$D4,0)))</f>
        <v/>
      </c>
      <c r="K6" s="22">
        <f>IF(OR('Revenue Streams'!$D4="",'Revenue Streams'!$E4=""),0,IF('Revenue Streams'!$C4="Monthly",'Revenue Streams'!$D4*(((MIN(DATE(YEAR((K$2-N('Revenue Streams'!$G4))),MONTH((K$2-N('Revenue Streams'!$G4))),1)+DAY('Revenue Streams'!$E4)-1,EOMONTH((K$2-N('Revenue Streams'!$G4)),0)))&gt;=(K$2-N('Revenue Streams'!$G4)))*((MIN(DATE(YEAR((K$2-N('Revenue Streams'!$G4))),MONTH((K$2-N('Revenue Streams'!$G4))),1)+DAY('Revenue Streams'!$E4)-1,EOMONTH((K$2-N('Revenue Streams'!$G4)),0)))&lt;=(K$3-N('Revenue Streams'!$G4)))*((MIN(DATE(YEAR((K$2-N('Revenue Streams'!$G4))),MONTH((K$2-N('Revenue Streams'!$G4))),1)+DAY('Revenue Streams'!$E4)-1,EOMONTH((K$2-N('Revenue Streams'!$G4)),0)))&gt;='Revenue Streams'!$E4)*((MIN(DATE(YEAR((K$2-N('Revenue Streams'!$G4))),MONTH((K$2-N('Revenue Streams'!$G4))),1)+DAY('Revenue Streams'!$E4)-1,EOMONTH((K$2-N('Revenue Streams'!$G4)),0)))&lt;=IF('Revenue Streams'!$F4="",DATE(9999,1,1),'Revenue Streams'!$F4))+((MIN(EOMONTH((K$2-N('Revenue Streams'!$G4)),0)+DAY('Revenue Streams'!$E4),EOMONTH((K$2-N('Revenue Streams'!$G4)),1)))&gt;=(K$2-N('Revenue Streams'!$G4)))*((MIN(EOMONTH((K$2-N('Revenue Streams'!$G4)),0)+DAY('Revenue Streams'!$E4),EOMONTH((K$2-N('Revenue Streams'!$G4)),1)))&lt;=(K$3-N('Revenue Streams'!$G4)))*((MIN(EOMONTH((K$2-N('Revenue Streams'!$G4)),0)+DAY('Revenue Streams'!$E4),EOMONTH((K$2-N('Revenue Streams'!$G4)),1)))&gt;='Revenue Streams'!$E4)*((MIN(EOMONTH((K$2-N('Revenue Streams'!$G4)),0)+DAY('Revenue Streams'!$E4),EOMONTH((K$2-N('Revenue Streams'!$G4)),1)))&lt;=IF('Revenue Streams'!$F4="",DATE(9999,1,1),'Revenue Streams'!$F4))+((MIN(EOMONTH((K$2-N('Revenue Streams'!$G4)),1)+DAY('Revenue Streams'!$E4),EOMONTH((K$2-N('Revenue Streams'!$G4)),2)))&gt;=(K$2-N('Revenue Streams'!$G4)))*((MIN(EOMONTH((K$2-N('Revenue Streams'!$G4)),1)+DAY('Revenue Streams'!$E4),EOMONTH((K$2-N('Revenue Streams'!$G4)),2)))&lt;=(K$3-N('Revenue Streams'!$G4)))*((MIN(EOMONTH((K$2-N('Revenue Streams'!$G4)),1)+DAY('Revenue Streams'!$E4),EOMONTH((K$2-N('Revenue Streams'!$G4)),2)))&gt;='Revenue Streams'!$E4)*((MIN(EOMONTH((K$2-N('Revenue Streams'!$G4)),1)+DAY('Revenue Streams'!$E4),EOMONTH((K$2-N('Revenue Streams'!$G4)),2)))&lt;=IF('Revenue Streams'!$F4="",DATE(9999,1,1),'Revenue Streams'!$F4))),IF(('Revenue Streams'!$E4&gt;=(K$2-N('Revenue Streams'!$G4)))*('Revenue Streams'!$E4&lt;=(K$3-N('Revenue Streams'!$G4)))=1,'Revenue Streams'!$D4,0)))</f>
        <v/>
      </c>
      <c r="L6" s="22">
        <f>IF(OR('Revenue Streams'!$D4="",'Revenue Streams'!$E4=""),0,IF('Revenue Streams'!$C4="Monthly",'Revenue Streams'!$D4*(((MIN(DATE(YEAR((L$2-N('Revenue Streams'!$G4))),MONTH((L$2-N('Revenue Streams'!$G4))),1)+DAY('Revenue Streams'!$E4)-1,EOMONTH((L$2-N('Revenue Streams'!$G4)),0)))&gt;=(L$2-N('Revenue Streams'!$G4)))*((MIN(DATE(YEAR((L$2-N('Revenue Streams'!$G4))),MONTH((L$2-N('Revenue Streams'!$G4))),1)+DAY('Revenue Streams'!$E4)-1,EOMONTH((L$2-N('Revenue Streams'!$G4)),0)))&lt;=(L$3-N('Revenue Streams'!$G4)))*((MIN(DATE(YEAR((L$2-N('Revenue Streams'!$G4))),MONTH((L$2-N('Revenue Streams'!$G4))),1)+DAY('Revenue Streams'!$E4)-1,EOMONTH((L$2-N('Revenue Streams'!$G4)),0)))&gt;='Revenue Streams'!$E4)*((MIN(DATE(YEAR((L$2-N('Revenue Streams'!$G4))),MONTH((L$2-N('Revenue Streams'!$G4))),1)+DAY('Revenue Streams'!$E4)-1,EOMONTH((L$2-N('Revenue Streams'!$G4)),0)))&lt;=IF('Revenue Streams'!$F4="",DATE(9999,1,1),'Revenue Streams'!$F4))+((MIN(EOMONTH((L$2-N('Revenue Streams'!$G4)),0)+DAY('Revenue Streams'!$E4),EOMONTH((L$2-N('Revenue Streams'!$G4)),1)))&gt;=(L$2-N('Revenue Streams'!$G4)))*((MIN(EOMONTH((L$2-N('Revenue Streams'!$G4)),0)+DAY('Revenue Streams'!$E4),EOMONTH((L$2-N('Revenue Streams'!$G4)),1)))&lt;=(L$3-N('Revenue Streams'!$G4)))*((MIN(EOMONTH((L$2-N('Revenue Streams'!$G4)),0)+DAY('Revenue Streams'!$E4),EOMONTH((L$2-N('Revenue Streams'!$G4)),1)))&gt;='Revenue Streams'!$E4)*((MIN(EOMONTH((L$2-N('Revenue Streams'!$G4)),0)+DAY('Revenue Streams'!$E4),EOMONTH((L$2-N('Revenue Streams'!$G4)),1)))&lt;=IF('Revenue Streams'!$F4="",DATE(9999,1,1),'Revenue Streams'!$F4))+((MIN(EOMONTH((L$2-N('Revenue Streams'!$G4)),1)+DAY('Revenue Streams'!$E4),EOMONTH((L$2-N('Revenue Streams'!$G4)),2)))&gt;=(L$2-N('Revenue Streams'!$G4)))*((MIN(EOMONTH((L$2-N('Revenue Streams'!$G4)),1)+DAY('Revenue Streams'!$E4),EOMONTH((L$2-N('Revenue Streams'!$G4)),2)))&lt;=(L$3-N('Revenue Streams'!$G4)))*((MIN(EOMONTH((L$2-N('Revenue Streams'!$G4)),1)+DAY('Revenue Streams'!$E4),EOMONTH((L$2-N('Revenue Streams'!$G4)),2)))&gt;='Revenue Streams'!$E4)*((MIN(EOMONTH((L$2-N('Revenue Streams'!$G4)),1)+DAY('Revenue Streams'!$E4),EOMONTH((L$2-N('Revenue Streams'!$G4)),2)))&lt;=IF('Revenue Streams'!$F4="",DATE(9999,1,1),'Revenue Streams'!$F4))),IF(('Revenue Streams'!$E4&gt;=(L$2-N('Revenue Streams'!$G4)))*('Revenue Streams'!$E4&lt;=(L$3-N('Revenue Streams'!$G4)))=1,'Revenue Streams'!$D4,0)))</f>
        <v/>
      </c>
      <c r="M6" s="22">
        <f>IF(OR('Revenue Streams'!$D4="",'Revenue Streams'!$E4=""),0,IF('Revenue Streams'!$C4="Monthly",'Revenue Streams'!$D4*(((MIN(DATE(YEAR((M$2-N('Revenue Streams'!$G4))),MONTH((M$2-N('Revenue Streams'!$G4))),1)+DAY('Revenue Streams'!$E4)-1,EOMONTH((M$2-N('Revenue Streams'!$G4)),0)))&gt;=(M$2-N('Revenue Streams'!$G4)))*((MIN(DATE(YEAR((M$2-N('Revenue Streams'!$G4))),MONTH((M$2-N('Revenue Streams'!$G4))),1)+DAY('Revenue Streams'!$E4)-1,EOMONTH((M$2-N('Revenue Streams'!$G4)),0)))&lt;=(M$3-N('Revenue Streams'!$G4)))*((MIN(DATE(YEAR((M$2-N('Revenue Streams'!$G4))),MONTH((M$2-N('Revenue Streams'!$G4))),1)+DAY('Revenue Streams'!$E4)-1,EOMONTH((M$2-N('Revenue Streams'!$G4)),0)))&gt;='Revenue Streams'!$E4)*((MIN(DATE(YEAR((M$2-N('Revenue Streams'!$G4))),MONTH((M$2-N('Revenue Streams'!$G4))),1)+DAY('Revenue Streams'!$E4)-1,EOMONTH((M$2-N('Revenue Streams'!$G4)),0)))&lt;=IF('Revenue Streams'!$F4="",DATE(9999,1,1),'Revenue Streams'!$F4))+((MIN(EOMONTH((M$2-N('Revenue Streams'!$G4)),0)+DAY('Revenue Streams'!$E4),EOMONTH((M$2-N('Revenue Streams'!$G4)),1)))&gt;=(M$2-N('Revenue Streams'!$G4)))*((MIN(EOMONTH((M$2-N('Revenue Streams'!$G4)),0)+DAY('Revenue Streams'!$E4),EOMONTH((M$2-N('Revenue Streams'!$G4)),1)))&lt;=(M$3-N('Revenue Streams'!$G4)))*((MIN(EOMONTH((M$2-N('Revenue Streams'!$G4)),0)+DAY('Revenue Streams'!$E4),EOMONTH((M$2-N('Revenue Streams'!$G4)),1)))&gt;='Revenue Streams'!$E4)*((MIN(EOMONTH((M$2-N('Revenue Streams'!$G4)),0)+DAY('Revenue Streams'!$E4),EOMONTH((M$2-N('Revenue Streams'!$G4)),1)))&lt;=IF('Revenue Streams'!$F4="",DATE(9999,1,1),'Revenue Streams'!$F4))+((MIN(EOMONTH((M$2-N('Revenue Streams'!$G4)),1)+DAY('Revenue Streams'!$E4),EOMONTH((M$2-N('Revenue Streams'!$G4)),2)))&gt;=(M$2-N('Revenue Streams'!$G4)))*((MIN(EOMONTH((M$2-N('Revenue Streams'!$G4)),1)+DAY('Revenue Streams'!$E4),EOMONTH((M$2-N('Revenue Streams'!$G4)),2)))&lt;=(M$3-N('Revenue Streams'!$G4)))*((MIN(EOMONTH((M$2-N('Revenue Streams'!$G4)),1)+DAY('Revenue Streams'!$E4),EOMONTH((M$2-N('Revenue Streams'!$G4)),2)))&gt;='Revenue Streams'!$E4)*((MIN(EOMONTH((M$2-N('Revenue Streams'!$G4)),1)+DAY('Revenue Streams'!$E4),EOMONTH((M$2-N('Revenue Streams'!$G4)),2)))&lt;=IF('Revenue Streams'!$F4="",DATE(9999,1,1),'Revenue Streams'!$F4))),IF(('Revenue Streams'!$E4&gt;=(M$2-N('Revenue Streams'!$G4)))*('Revenue Streams'!$E4&lt;=(M$3-N('Revenue Streams'!$G4)))=1,'Revenue Streams'!$D4,0)))</f>
        <v/>
      </c>
      <c r="N6" s="22">
        <f>IF(OR('Revenue Streams'!$D4="",'Revenue Streams'!$E4=""),0,IF('Revenue Streams'!$C4="Monthly",'Revenue Streams'!$D4*(((MIN(DATE(YEAR((N$2-N('Revenue Streams'!$G4))),MONTH((N$2-N('Revenue Streams'!$G4))),1)+DAY('Revenue Streams'!$E4)-1,EOMONTH((N$2-N('Revenue Streams'!$G4)),0)))&gt;=(N$2-N('Revenue Streams'!$G4)))*((MIN(DATE(YEAR((N$2-N('Revenue Streams'!$G4))),MONTH((N$2-N('Revenue Streams'!$G4))),1)+DAY('Revenue Streams'!$E4)-1,EOMONTH((N$2-N('Revenue Streams'!$G4)),0)))&lt;=(N$3-N('Revenue Streams'!$G4)))*((MIN(DATE(YEAR((N$2-N('Revenue Streams'!$G4))),MONTH((N$2-N('Revenue Streams'!$G4))),1)+DAY('Revenue Streams'!$E4)-1,EOMONTH((N$2-N('Revenue Streams'!$G4)),0)))&gt;='Revenue Streams'!$E4)*((MIN(DATE(YEAR((N$2-N('Revenue Streams'!$G4))),MONTH((N$2-N('Revenue Streams'!$G4))),1)+DAY('Revenue Streams'!$E4)-1,EOMONTH((N$2-N('Revenue Streams'!$G4)),0)))&lt;=IF('Revenue Streams'!$F4="",DATE(9999,1,1),'Revenue Streams'!$F4))+((MIN(EOMONTH((N$2-N('Revenue Streams'!$G4)),0)+DAY('Revenue Streams'!$E4),EOMONTH((N$2-N('Revenue Streams'!$G4)),1)))&gt;=(N$2-N('Revenue Streams'!$G4)))*((MIN(EOMONTH((N$2-N('Revenue Streams'!$G4)),0)+DAY('Revenue Streams'!$E4),EOMONTH((N$2-N('Revenue Streams'!$G4)),1)))&lt;=(N$3-N('Revenue Streams'!$G4)))*((MIN(EOMONTH((N$2-N('Revenue Streams'!$G4)),0)+DAY('Revenue Streams'!$E4),EOMONTH((N$2-N('Revenue Streams'!$G4)),1)))&gt;='Revenue Streams'!$E4)*((MIN(EOMONTH((N$2-N('Revenue Streams'!$G4)),0)+DAY('Revenue Streams'!$E4),EOMONTH((N$2-N('Revenue Streams'!$G4)),1)))&lt;=IF('Revenue Streams'!$F4="",DATE(9999,1,1),'Revenue Streams'!$F4))+((MIN(EOMONTH((N$2-N('Revenue Streams'!$G4)),1)+DAY('Revenue Streams'!$E4),EOMONTH((N$2-N('Revenue Streams'!$G4)),2)))&gt;=(N$2-N('Revenue Streams'!$G4)))*((MIN(EOMONTH((N$2-N('Revenue Streams'!$G4)),1)+DAY('Revenue Streams'!$E4),EOMONTH((N$2-N('Revenue Streams'!$G4)),2)))&lt;=(N$3-N('Revenue Streams'!$G4)))*((MIN(EOMONTH((N$2-N('Revenue Streams'!$G4)),1)+DAY('Revenue Streams'!$E4),EOMONTH((N$2-N('Revenue Streams'!$G4)),2)))&gt;='Revenue Streams'!$E4)*((MIN(EOMONTH((N$2-N('Revenue Streams'!$G4)),1)+DAY('Revenue Streams'!$E4),EOMONTH((N$2-N('Revenue Streams'!$G4)),2)))&lt;=IF('Revenue Streams'!$F4="",DATE(9999,1,1),'Revenue Streams'!$F4))),IF(('Revenue Streams'!$E4&gt;=(N$2-N('Revenue Streams'!$G4)))*('Revenue Streams'!$E4&lt;=(N$3-N('Revenue Streams'!$G4)))=1,'Revenue Streams'!$D4,0)))</f>
        <v/>
      </c>
      <c r="O6" s="22">
        <f>IF(OR('Revenue Streams'!$D4="",'Revenue Streams'!$E4=""),0,IF('Revenue Streams'!$C4="Monthly",'Revenue Streams'!$D4*(((MIN(DATE(YEAR((O$2-N('Revenue Streams'!$G4))),MONTH((O$2-N('Revenue Streams'!$G4))),1)+DAY('Revenue Streams'!$E4)-1,EOMONTH((O$2-N('Revenue Streams'!$G4)),0)))&gt;=(O$2-N('Revenue Streams'!$G4)))*((MIN(DATE(YEAR((O$2-N('Revenue Streams'!$G4))),MONTH((O$2-N('Revenue Streams'!$G4))),1)+DAY('Revenue Streams'!$E4)-1,EOMONTH((O$2-N('Revenue Streams'!$G4)),0)))&lt;=(O$3-N('Revenue Streams'!$G4)))*((MIN(DATE(YEAR((O$2-N('Revenue Streams'!$G4))),MONTH((O$2-N('Revenue Streams'!$G4))),1)+DAY('Revenue Streams'!$E4)-1,EOMONTH((O$2-N('Revenue Streams'!$G4)),0)))&gt;='Revenue Streams'!$E4)*((MIN(DATE(YEAR((O$2-N('Revenue Streams'!$G4))),MONTH((O$2-N('Revenue Streams'!$G4))),1)+DAY('Revenue Streams'!$E4)-1,EOMONTH((O$2-N('Revenue Streams'!$G4)),0)))&lt;=IF('Revenue Streams'!$F4="",DATE(9999,1,1),'Revenue Streams'!$F4))+((MIN(EOMONTH((O$2-N('Revenue Streams'!$G4)),0)+DAY('Revenue Streams'!$E4),EOMONTH((O$2-N('Revenue Streams'!$G4)),1)))&gt;=(O$2-N('Revenue Streams'!$G4)))*((MIN(EOMONTH((O$2-N('Revenue Streams'!$G4)),0)+DAY('Revenue Streams'!$E4),EOMONTH((O$2-N('Revenue Streams'!$G4)),1)))&lt;=(O$3-N('Revenue Streams'!$G4)))*((MIN(EOMONTH((O$2-N('Revenue Streams'!$G4)),0)+DAY('Revenue Streams'!$E4),EOMONTH((O$2-N('Revenue Streams'!$G4)),1)))&gt;='Revenue Streams'!$E4)*((MIN(EOMONTH((O$2-N('Revenue Streams'!$G4)),0)+DAY('Revenue Streams'!$E4),EOMONTH((O$2-N('Revenue Streams'!$G4)),1)))&lt;=IF('Revenue Streams'!$F4="",DATE(9999,1,1),'Revenue Streams'!$F4))+((MIN(EOMONTH((O$2-N('Revenue Streams'!$G4)),1)+DAY('Revenue Streams'!$E4),EOMONTH((O$2-N('Revenue Streams'!$G4)),2)))&gt;=(O$2-N('Revenue Streams'!$G4)))*((MIN(EOMONTH((O$2-N('Revenue Streams'!$G4)),1)+DAY('Revenue Streams'!$E4),EOMONTH((O$2-N('Revenue Streams'!$G4)),2)))&lt;=(O$3-N('Revenue Streams'!$G4)))*((MIN(EOMONTH((O$2-N('Revenue Streams'!$G4)),1)+DAY('Revenue Streams'!$E4),EOMONTH((O$2-N('Revenue Streams'!$G4)),2)))&gt;='Revenue Streams'!$E4)*((MIN(EOMONTH((O$2-N('Revenue Streams'!$G4)),1)+DAY('Revenue Streams'!$E4),EOMONTH((O$2-N('Revenue Streams'!$G4)),2)))&lt;=IF('Revenue Streams'!$F4="",DATE(9999,1,1),'Revenue Streams'!$F4))),IF(('Revenue Streams'!$E4&gt;=(O$2-N('Revenue Streams'!$G4)))*('Revenue Streams'!$E4&lt;=(O$3-N('Revenue Streams'!$G4)))=1,'Revenue Streams'!$D4,0)))</f>
        <v/>
      </c>
      <c r="Q6" s="22">
        <f>IF(OR('Revenue Streams'!$D4="",'Revenue Streams'!$E4=""),0,IF('Revenue Streams'!$C4="Monthly",'Revenue Streams'!$D4*(((MIN(DATE(YEAR((Q$2-N('Revenue Streams'!$G4))),MONTH((Q$2-N('Revenue Streams'!$G4))),1)+DAY('Revenue Streams'!$E4)-1,EOMONTH((Q$2-N('Revenue Streams'!$G4)),0)))&gt;=(Q$2-N('Revenue Streams'!$G4)))*((MIN(DATE(YEAR((Q$2-N('Revenue Streams'!$G4))),MONTH((Q$2-N('Revenue Streams'!$G4))),1)+DAY('Revenue Streams'!$E4)-1,EOMONTH((Q$2-N('Revenue Streams'!$G4)),0)))&lt;=(Q$3-N('Revenue Streams'!$G4)))*((MIN(DATE(YEAR((Q$2-N('Revenue Streams'!$G4))),MONTH((Q$2-N('Revenue Streams'!$G4))),1)+DAY('Revenue Streams'!$E4)-1,EOMONTH((Q$2-N('Revenue Streams'!$G4)),0)))&gt;='Revenue Streams'!$E4)*((MIN(DATE(YEAR((Q$2-N('Revenue Streams'!$G4))),MONTH((Q$2-N('Revenue Streams'!$G4))),1)+DAY('Revenue Streams'!$E4)-1,EOMONTH((Q$2-N('Revenue Streams'!$G4)),0)))&lt;=IF('Revenue Streams'!$F4="",DATE(9999,1,1),'Revenue Streams'!$F4))+((MIN(EOMONTH((Q$2-N('Revenue Streams'!$G4)),0)+DAY('Revenue Streams'!$E4),EOMONTH((Q$2-N('Revenue Streams'!$G4)),1)))&gt;=(Q$2-N('Revenue Streams'!$G4)))*((MIN(EOMONTH((Q$2-N('Revenue Streams'!$G4)),0)+DAY('Revenue Streams'!$E4),EOMONTH((Q$2-N('Revenue Streams'!$G4)),1)))&lt;=(Q$3-N('Revenue Streams'!$G4)))*((MIN(EOMONTH((Q$2-N('Revenue Streams'!$G4)),0)+DAY('Revenue Streams'!$E4),EOMONTH((Q$2-N('Revenue Streams'!$G4)),1)))&gt;='Revenue Streams'!$E4)*((MIN(EOMONTH((Q$2-N('Revenue Streams'!$G4)),0)+DAY('Revenue Streams'!$E4),EOMONTH((Q$2-N('Revenue Streams'!$G4)),1)))&lt;=IF('Revenue Streams'!$F4="",DATE(9999,1,1),'Revenue Streams'!$F4))+((MIN(EOMONTH((Q$2-N('Revenue Streams'!$G4)),1)+DAY('Revenue Streams'!$E4),EOMONTH((Q$2-N('Revenue Streams'!$G4)),2)))&gt;=(Q$2-N('Revenue Streams'!$G4)))*((MIN(EOMONTH((Q$2-N('Revenue Streams'!$G4)),1)+DAY('Revenue Streams'!$E4),EOMONTH((Q$2-N('Revenue Streams'!$G4)),2)))&lt;=(Q$3-N('Revenue Streams'!$G4)))*((MIN(EOMONTH((Q$2-N('Revenue Streams'!$G4)),1)+DAY('Revenue Streams'!$E4),EOMONTH((Q$2-N('Revenue Streams'!$G4)),2)))&gt;='Revenue Streams'!$E4)*((MIN(EOMONTH((Q$2-N('Revenue Streams'!$G4)),1)+DAY('Revenue Streams'!$E4),EOMONTH((Q$2-N('Revenue Streams'!$G4)),2)))&lt;=IF('Revenue Streams'!$F4="",DATE(9999,1,1),'Revenue Streams'!$F4))),IF(('Revenue Streams'!$E4&gt;=(Q$2-N('Revenue Streams'!$G4)))*('Revenue Streams'!$E4&lt;=(Q$3-N('Revenue Streams'!$G4)))=1,'Revenue Streams'!$D4,0)))</f>
        <v/>
      </c>
      <c r="R6" s="22">
        <f>IF(OR('Revenue Streams'!$D4="",'Revenue Streams'!$E4=""),0,IF('Revenue Streams'!$C4="Monthly",'Revenue Streams'!$D4*(((MIN(DATE(YEAR((R$2-N('Revenue Streams'!$G4))),MONTH((R$2-N('Revenue Streams'!$G4))),1)+DAY('Revenue Streams'!$E4)-1,EOMONTH((R$2-N('Revenue Streams'!$G4)),0)))&gt;=(R$2-N('Revenue Streams'!$G4)))*((MIN(DATE(YEAR((R$2-N('Revenue Streams'!$G4))),MONTH((R$2-N('Revenue Streams'!$G4))),1)+DAY('Revenue Streams'!$E4)-1,EOMONTH((R$2-N('Revenue Streams'!$G4)),0)))&lt;=(R$3-N('Revenue Streams'!$G4)))*((MIN(DATE(YEAR((R$2-N('Revenue Streams'!$G4))),MONTH((R$2-N('Revenue Streams'!$G4))),1)+DAY('Revenue Streams'!$E4)-1,EOMONTH((R$2-N('Revenue Streams'!$G4)),0)))&gt;='Revenue Streams'!$E4)*((MIN(DATE(YEAR((R$2-N('Revenue Streams'!$G4))),MONTH((R$2-N('Revenue Streams'!$G4))),1)+DAY('Revenue Streams'!$E4)-1,EOMONTH((R$2-N('Revenue Streams'!$G4)),0)))&lt;=IF('Revenue Streams'!$F4="",DATE(9999,1,1),'Revenue Streams'!$F4))+((MIN(EOMONTH((R$2-N('Revenue Streams'!$G4)),0)+DAY('Revenue Streams'!$E4),EOMONTH((R$2-N('Revenue Streams'!$G4)),1)))&gt;=(R$2-N('Revenue Streams'!$G4)))*((MIN(EOMONTH((R$2-N('Revenue Streams'!$G4)),0)+DAY('Revenue Streams'!$E4),EOMONTH((R$2-N('Revenue Streams'!$G4)),1)))&lt;=(R$3-N('Revenue Streams'!$G4)))*((MIN(EOMONTH((R$2-N('Revenue Streams'!$G4)),0)+DAY('Revenue Streams'!$E4),EOMONTH((R$2-N('Revenue Streams'!$G4)),1)))&gt;='Revenue Streams'!$E4)*((MIN(EOMONTH((R$2-N('Revenue Streams'!$G4)),0)+DAY('Revenue Streams'!$E4),EOMONTH((R$2-N('Revenue Streams'!$G4)),1)))&lt;=IF('Revenue Streams'!$F4="",DATE(9999,1,1),'Revenue Streams'!$F4))+((MIN(EOMONTH((R$2-N('Revenue Streams'!$G4)),1)+DAY('Revenue Streams'!$E4),EOMONTH((R$2-N('Revenue Streams'!$G4)),2)))&gt;=(R$2-N('Revenue Streams'!$G4)))*((MIN(EOMONTH((R$2-N('Revenue Streams'!$G4)),1)+DAY('Revenue Streams'!$E4),EOMONTH((R$2-N('Revenue Streams'!$G4)),2)))&lt;=(R$3-N('Revenue Streams'!$G4)))*((MIN(EOMONTH((R$2-N('Revenue Streams'!$G4)),1)+DAY('Revenue Streams'!$E4),EOMONTH((R$2-N('Revenue Streams'!$G4)),2)))&gt;='Revenue Streams'!$E4)*((MIN(EOMONTH((R$2-N('Revenue Streams'!$G4)),1)+DAY('Revenue Streams'!$E4),EOMONTH((R$2-N('Revenue Streams'!$G4)),2)))&lt;=IF('Revenue Streams'!$F4="",DATE(9999,1,1),'Revenue Streams'!$F4))),IF(('Revenue Streams'!$E4&gt;=(R$2-N('Revenue Streams'!$G4)))*('Revenue Streams'!$E4&lt;=(R$3-N('Revenue Streams'!$G4)))=1,'Revenue Streams'!$D4,0)))</f>
        <v/>
      </c>
      <c r="S6" s="22">
        <f>IF(OR('Revenue Streams'!$D4="",'Revenue Streams'!$E4=""),0,IF('Revenue Streams'!$C4="Monthly",'Revenue Streams'!$D4*(((MIN(DATE(YEAR((S$2-N('Revenue Streams'!$G4))),MONTH((S$2-N('Revenue Streams'!$G4))),1)+DAY('Revenue Streams'!$E4)-1,EOMONTH((S$2-N('Revenue Streams'!$G4)),0)))&gt;=(S$2-N('Revenue Streams'!$G4)))*((MIN(DATE(YEAR((S$2-N('Revenue Streams'!$G4))),MONTH((S$2-N('Revenue Streams'!$G4))),1)+DAY('Revenue Streams'!$E4)-1,EOMONTH((S$2-N('Revenue Streams'!$G4)),0)))&lt;=(S$3-N('Revenue Streams'!$G4)))*((MIN(DATE(YEAR((S$2-N('Revenue Streams'!$G4))),MONTH((S$2-N('Revenue Streams'!$G4))),1)+DAY('Revenue Streams'!$E4)-1,EOMONTH((S$2-N('Revenue Streams'!$G4)),0)))&gt;='Revenue Streams'!$E4)*((MIN(DATE(YEAR((S$2-N('Revenue Streams'!$G4))),MONTH((S$2-N('Revenue Streams'!$G4))),1)+DAY('Revenue Streams'!$E4)-1,EOMONTH((S$2-N('Revenue Streams'!$G4)),0)))&lt;=IF('Revenue Streams'!$F4="",DATE(9999,1,1),'Revenue Streams'!$F4))+((MIN(EOMONTH((S$2-N('Revenue Streams'!$G4)),0)+DAY('Revenue Streams'!$E4),EOMONTH((S$2-N('Revenue Streams'!$G4)),1)))&gt;=(S$2-N('Revenue Streams'!$G4)))*((MIN(EOMONTH((S$2-N('Revenue Streams'!$G4)),0)+DAY('Revenue Streams'!$E4),EOMONTH((S$2-N('Revenue Streams'!$G4)),1)))&lt;=(S$3-N('Revenue Streams'!$G4)))*((MIN(EOMONTH((S$2-N('Revenue Streams'!$G4)),0)+DAY('Revenue Streams'!$E4),EOMONTH((S$2-N('Revenue Streams'!$G4)),1)))&gt;='Revenue Streams'!$E4)*((MIN(EOMONTH((S$2-N('Revenue Streams'!$G4)),0)+DAY('Revenue Streams'!$E4),EOMONTH((S$2-N('Revenue Streams'!$G4)),1)))&lt;=IF('Revenue Streams'!$F4="",DATE(9999,1,1),'Revenue Streams'!$F4))+((MIN(EOMONTH((S$2-N('Revenue Streams'!$G4)),1)+DAY('Revenue Streams'!$E4),EOMONTH((S$2-N('Revenue Streams'!$G4)),2)))&gt;=(S$2-N('Revenue Streams'!$G4)))*((MIN(EOMONTH((S$2-N('Revenue Streams'!$G4)),1)+DAY('Revenue Streams'!$E4),EOMONTH((S$2-N('Revenue Streams'!$G4)),2)))&lt;=(S$3-N('Revenue Streams'!$G4)))*((MIN(EOMONTH((S$2-N('Revenue Streams'!$G4)),1)+DAY('Revenue Streams'!$E4),EOMONTH((S$2-N('Revenue Streams'!$G4)),2)))&gt;='Revenue Streams'!$E4)*((MIN(EOMONTH((S$2-N('Revenue Streams'!$G4)),1)+DAY('Revenue Streams'!$E4),EOMONTH((S$2-N('Revenue Streams'!$G4)),2)))&lt;=IF('Revenue Streams'!$F4="",DATE(9999,1,1),'Revenue Streams'!$F4))),IF(('Revenue Streams'!$E4&gt;=(S$2-N('Revenue Streams'!$G4)))*('Revenue Streams'!$E4&lt;=(S$3-N('Revenue Streams'!$G4)))=1,'Revenue Streams'!$D4,0)))</f>
        <v/>
      </c>
      <c r="T6" s="22">
        <f>IF(OR('Revenue Streams'!$D4="",'Revenue Streams'!$E4=""),0,IF('Revenue Streams'!$C4="Monthly",'Revenue Streams'!$D4*(((MIN(DATE(YEAR((T$2-N('Revenue Streams'!$G4))),MONTH((T$2-N('Revenue Streams'!$G4))),1)+DAY('Revenue Streams'!$E4)-1,EOMONTH((T$2-N('Revenue Streams'!$G4)),0)))&gt;=(T$2-N('Revenue Streams'!$G4)))*((MIN(DATE(YEAR((T$2-N('Revenue Streams'!$G4))),MONTH((T$2-N('Revenue Streams'!$G4))),1)+DAY('Revenue Streams'!$E4)-1,EOMONTH((T$2-N('Revenue Streams'!$G4)),0)))&lt;=(T$3-N('Revenue Streams'!$G4)))*((MIN(DATE(YEAR((T$2-N('Revenue Streams'!$G4))),MONTH((T$2-N('Revenue Streams'!$G4))),1)+DAY('Revenue Streams'!$E4)-1,EOMONTH((T$2-N('Revenue Streams'!$G4)),0)))&gt;='Revenue Streams'!$E4)*((MIN(DATE(YEAR((T$2-N('Revenue Streams'!$G4))),MONTH((T$2-N('Revenue Streams'!$G4))),1)+DAY('Revenue Streams'!$E4)-1,EOMONTH((T$2-N('Revenue Streams'!$G4)),0)))&lt;=IF('Revenue Streams'!$F4="",DATE(9999,1,1),'Revenue Streams'!$F4))+((MIN(EOMONTH((T$2-N('Revenue Streams'!$G4)),0)+DAY('Revenue Streams'!$E4),EOMONTH((T$2-N('Revenue Streams'!$G4)),1)))&gt;=(T$2-N('Revenue Streams'!$G4)))*((MIN(EOMONTH((T$2-N('Revenue Streams'!$G4)),0)+DAY('Revenue Streams'!$E4),EOMONTH((T$2-N('Revenue Streams'!$G4)),1)))&lt;=(T$3-N('Revenue Streams'!$G4)))*((MIN(EOMONTH((T$2-N('Revenue Streams'!$G4)),0)+DAY('Revenue Streams'!$E4),EOMONTH((T$2-N('Revenue Streams'!$G4)),1)))&gt;='Revenue Streams'!$E4)*((MIN(EOMONTH((T$2-N('Revenue Streams'!$G4)),0)+DAY('Revenue Streams'!$E4),EOMONTH((T$2-N('Revenue Streams'!$G4)),1)))&lt;=IF('Revenue Streams'!$F4="",DATE(9999,1,1),'Revenue Streams'!$F4))+((MIN(EOMONTH((T$2-N('Revenue Streams'!$G4)),1)+DAY('Revenue Streams'!$E4),EOMONTH((T$2-N('Revenue Streams'!$G4)),2)))&gt;=(T$2-N('Revenue Streams'!$G4)))*((MIN(EOMONTH((T$2-N('Revenue Streams'!$G4)),1)+DAY('Revenue Streams'!$E4),EOMONTH((T$2-N('Revenue Streams'!$G4)),2)))&lt;=(T$3-N('Revenue Streams'!$G4)))*((MIN(EOMONTH((T$2-N('Revenue Streams'!$G4)),1)+DAY('Revenue Streams'!$E4),EOMONTH((T$2-N('Revenue Streams'!$G4)),2)))&gt;='Revenue Streams'!$E4)*((MIN(EOMONTH((T$2-N('Revenue Streams'!$G4)),1)+DAY('Revenue Streams'!$E4),EOMONTH((T$2-N('Revenue Streams'!$G4)),2)))&lt;=IF('Revenue Streams'!$F4="",DATE(9999,1,1),'Revenue Streams'!$F4))),IF(('Revenue Streams'!$E4&gt;=(T$2-N('Revenue Streams'!$G4)))*('Revenue Streams'!$E4&lt;=(T$3-N('Revenue Streams'!$G4)))=1,'Revenue Streams'!$D4,0)))</f>
        <v/>
      </c>
      <c r="U6" s="22">
        <f>IF(OR('Revenue Streams'!$D4="",'Revenue Streams'!$E4=""),0,IF('Revenue Streams'!$C4="Monthly",'Revenue Streams'!$D4*(((MIN(DATE(YEAR((U$2-N('Revenue Streams'!$G4))),MONTH((U$2-N('Revenue Streams'!$G4))),1)+DAY('Revenue Streams'!$E4)-1,EOMONTH((U$2-N('Revenue Streams'!$G4)),0)))&gt;=(U$2-N('Revenue Streams'!$G4)))*((MIN(DATE(YEAR((U$2-N('Revenue Streams'!$G4))),MONTH((U$2-N('Revenue Streams'!$G4))),1)+DAY('Revenue Streams'!$E4)-1,EOMONTH((U$2-N('Revenue Streams'!$G4)),0)))&lt;=(U$3-N('Revenue Streams'!$G4)))*((MIN(DATE(YEAR((U$2-N('Revenue Streams'!$G4))),MONTH((U$2-N('Revenue Streams'!$G4))),1)+DAY('Revenue Streams'!$E4)-1,EOMONTH((U$2-N('Revenue Streams'!$G4)),0)))&gt;='Revenue Streams'!$E4)*((MIN(DATE(YEAR((U$2-N('Revenue Streams'!$G4))),MONTH((U$2-N('Revenue Streams'!$G4))),1)+DAY('Revenue Streams'!$E4)-1,EOMONTH((U$2-N('Revenue Streams'!$G4)),0)))&lt;=IF('Revenue Streams'!$F4="",DATE(9999,1,1),'Revenue Streams'!$F4))+((MIN(EOMONTH((U$2-N('Revenue Streams'!$G4)),0)+DAY('Revenue Streams'!$E4),EOMONTH((U$2-N('Revenue Streams'!$G4)),1)))&gt;=(U$2-N('Revenue Streams'!$G4)))*((MIN(EOMONTH((U$2-N('Revenue Streams'!$G4)),0)+DAY('Revenue Streams'!$E4),EOMONTH((U$2-N('Revenue Streams'!$G4)),1)))&lt;=(U$3-N('Revenue Streams'!$G4)))*((MIN(EOMONTH((U$2-N('Revenue Streams'!$G4)),0)+DAY('Revenue Streams'!$E4),EOMONTH((U$2-N('Revenue Streams'!$G4)),1)))&gt;='Revenue Streams'!$E4)*((MIN(EOMONTH((U$2-N('Revenue Streams'!$G4)),0)+DAY('Revenue Streams'!$E4),EOMONTH((U$2-N('Revenue Streams'!$G4)),1)))&lt;=IF('Revenue Streams'!$F4="",DATE(9999,1,1),'Revenue Streams'!$F4))+((MIN(EOMONTH((U$2-N('Revenue Streams'!$G4)),1)+DAY('Revenue Streams'!$E4),EOMONTH((U$2-N('Revenue Streams'!$G4)),2)))&gt;=(U$2-N('Revenue Streams'!$G4)))*((MIN(EOMONTH((U$2-N('Revenue Streams'!$G4)),1)+DAY('Revenue Streams'!$E4),EOMONTH((U$2-N('Revenue Streams'!$G4)),2)))&lt;=(U$3-N('Revenue Streams'!$G4)))*((MIN(EOMONTH((U$2-N('Revenue Streams'!$G4)),1)+DAY('Revenue Streams'!$E4),EOMONTH((U$2-N('Revenue Streams'!$G4)),2)))&gt;='Revenue Streams'!$E4)*((MIN(EOMONTH((U$2-N('Revenue Streams'!$G4)),1)+DAY('Revenue Streams'!$E4),EOMONTH((U$2-N('Revenue Streams'!$G4)),2)))&lt;=IF('Revenue Streams'!$F4="",DATE(9999,1,1),'Revenue Streams'!$F4))),IF(('Revenue Streams'!$E4&gt;=(U$2-N('Revenue Streams'!$G4)))*('Revenue Streams'!$E4&lt;=(U$3-N('Revenue Streams'!$G4)))=1,'Revenue Streams'!$D4,0)))</f>
        <v/>
      </c>
      <c r="V6" s="22">
        <f>IF(OR('Revenue Streams'!$D4="",'Revenue Streams'!$E4=""),0,IF('Revenue Streams'!$C4="Monthly",'Revenue Streams'!$D4*(((MIN(DATE(YEAR((V$2-N('Revenue Streams'!$G4))),MONTH((V$2-N('Revenue Streams'!$G4))),1)+DAY('Revenue Streams'!$E4)-1,EOMONTH((V$2-N('Revenue Streams'!$G4)),0)))&gt;=(V$2-N('Revenue Streams'!$G4)))*((MIN(DATE(YEAR((V$2-N('Revenue Streams'!$G4))),MONTH((V$2-N('Revenue Streams'!$G4))),1)+DAY('Revenue Streams'!$E4)-1,EOMONTH((V$2-N('Revenue Streams'!$G4)),0)))&lt;=(V$3-N('Revenue Streams'!$G4)))*((MIN(DATE(YEAR((V$2-N('Revenue Streams'!$G4))),MONTH((V$2-N('Revenue Streams'!$G4))),1)+DAY('Revenue Streams'!$E4)-1,EOMONTH((V$2-N('Revenue Streams'!$G4)),0)))&gt;='Revenue Streams'!$E4)*((MIN(DATE(YEAR((V$2-N('Revenue Streams'!$G4))),MONTH((V$2-N('Revenue Streams'!$G4))),1)+DAY('Revenue Streams'!$E4)-1,EOMONTH((V$2-N('Revenue Streams'!$G4)),0)))&lt;=IF('Revenue Streams'!$F4="",DATE(9999,1,1),'Revenue Streams'!$F4))+((MIN(EOMONTH((V$2-N('Revenue Streams'!$G4)),0)+DAY('Revenue Streams'!$E4),EOMONTH((V$2-N('Revenue Streams'!$G4)),1)))&gt;=(V$2-N('Revenue Streams'!$G4)))*((MIN(EOMONTH((V$2-N('Revenue Streams'!$G4)),0)+DAY('Revenue Streams'!$E4),EOMONTH((V$2-N('Revenue Streams'!$G4)),1)))&lt;=(V$3-N('Revenue Streams'!$G4)))*((MIN(EOMONTH((V$2-N('Revenue Streams'!$G4)),0)+DAY('Revenue Streams'!$E4),EOMONTH((V$2-N('Revenue Streams'!$G4)),1)))&gt;='Revenue Streams'!$E4)*((MIN(EOMONTH((V$2-N('Revenue Streams'!$G4)),0)+DAY('Revenue Streams'!$E4),EOMONTH((V$2-N('Revenue Streams'!$G4)),1)))&lt;=IF('Revenue Streams'!$F4="",DATE(9999,1,1),'Revenue Streams'!$F4))+((MIN(EOMONTH((V$2-N('Revenue Streams'!$G4)),1)+DAY('Revenue Streams'!$E4),EOMONTH((V$2-N('Revenue Streams'!$G4)),2)))&gt;=(V$2-N('Revenue Streams'!$G4)))*((MIN(EOMONTH((V$2-N('Revenue Streams'!$G4)),1)+DAY('Revenue Streams'!$E4),EOMONTH((V$2-N('Revenue Streams'!$G4)),2)))&lt;=(V$3-N('Revenue Streams'!$G4)))*((MIN(EOMONTH((V$2-N('Revenue Streams'!$G4)),1)+DAY('Revenue Streams'!$E4),EOMONTH((V$2-N('Revenue Streams'!$G4)),2)))&gt;='Revenue Streams'!$E4)*((MIN(EOMONTH((V$2-N('Revenue Streams'!$G4)),1)+DAY('Revenue Streams'!$E4),EOMONTH((V$2-N('Revenue Streams'!$G4)),2)))&lt;=IF('Revenue Streams'!$F4="",DATE(9999,1,1),'Revenue Streams'!$F4))),IF(('Revenue Streams'!$E4&gt;=(V$2-N('Revenue Streams'!$G4)))*('Revenue Streams'!$E4&lt;=(V$3-N('Revenue Streams'!$G4)))=1,'Revenue Streams'!$D4,0)))</f>
        <v/>
      </c>
      <c r="W6" s="22">
        <f>IF(OR('Revenue Streams'!$D4="",'Revenue Streams'!$E4=""),0,IF('Revenue Streams'!$C4="Monthly",'Revenue Streams'!$D4*(((MIN(DATE(YEAR((W$2-N('Revenue Streams'!$G4))),MONTH((W$2-N('Revenue Streams'!$G4))),1)+DAY('Revenue Streams'!$E4)-1,EOMONTH((W$2-N('Revenue Streams'!$G4)),0)))&gt;=(W$2-N('Revenue Streams'!$G4)))*((MIN(DATE(YEAR((W$2-N('Revenue Streams'!$G4))),MONTH((W$2-N('Revenue Streams'!$G4))),1)+DAY('Revenue Streams'!$E4)-1,EOMONTH((W$2-N('Revenue Streams'!$G4)),0)))&lt;=(W$3-N('Revenue Streams'!$G4)))*((MIN(DATE(YEAR((W$2-N('Revenue Streams'!$G4))),MONTH((W$2-N('Revenue Streams'!$G4))),1)+DAY('Revenue Streams'!$E4)-1,EOMONTH((W$2-N('Revenue Streams'!$G4)),0)))&gt;='Revenue Streams'!$E4)*((MIN(DATE(YEAR((W$2-N('Revenue Streams'!$G4))),MONTH((W$2-N('Revenue Streams'!$G4))),1)+DAY('Revenue Streams'!$E4)-1,EOMONTH((W$2-N('Revenue Streams'!$G4)),0)))&lt;=IF('Revenue Streams'!$F4="",DATE(9999,1,1),'Revenue Streams'!$F4))+((MIN(EOMONTH((W$2-N('Revenue Streams'!$G4)),0)+DAY('Revenue Streams'!$E4),EOMONTH((W$2-N('Revenue Streams'!$G4)),1)))&gt;=(W$2-N('Revenue Streams'!$G4)))*((MIN(EOMONTH((W$2-N('Revenue Streams'!$G4)),0)+DAY('Revenue Streams'!$E4),EOMONTH((W$2-N('Revenue Streams'!$G4)),1)))&lt;=(W$3-N('Revenue Streams'!$G4)))*((MIN(EOMONTH((W$2-N('Revenue Streams'!$G4)),0)+DAY('Revenue Streams'!$E4),EOMONTH((W$2-N('Revenue Streams'!$G4)),1)))&gt;='Revenue Streams'!$E4)*((MIN(EOMONTH((W$2-N('Revenue Streams'!$G4)),0)+DAY('Revenue Streams'!$E4),EOMONTH((W$2-N('Revenue Streams'!$G4)),1)))&lt;=IF('Revenue Streams'!$F4="",DATE(9999,1,1),'Revenue Streams'!$F4))+((MIN(EOMONTH((W$2-N('Revenue Streams'!$G4)),1)+DAY('Revenue Streams'!$E4),EOMONTH((W$2-N('Revenue Streams'!$G4)),2)))&gt;=(W$2-N('Revenue Streams'!$G4)))*((MIN(EOMONTH((W$2-N('Revenue Streams'!$G4)),1)+DAY('Revenue Streams'!$E4),EOMONTH((W$2-N('Revenue Streams'!$G4)),2)))&lt;=(W$3-N('Revenue Streams'!$G4)))*((MIN(EOMONTH((W$2-N('Revenue Streams'!$G4)),1)+DAY('Revenue Streams'!$E4),EOMONTH((W$2-N('Revenue Streams'!$G4)),2)))&gt;='Revenue Streams'!$E4)*((MIN(EOMONTH((W$2-N('Revenue Streams'!$G4)),1)+DAY('Revenue Streams'!$E4),EOMONTH((W$2-N('Revenue Streams'!$G4)),2)))&lt;=IF('Revenue Streams'!$F4="",DATE(9999,1,1),'Revenue Streams'!$F4))),IF(('Revenue Streams'!$E4&gt;=(W$2-N('Revenue Streams'!$G4)))*('Revenue Streams'!$E4&lt;=(W$3-N('Revenue Streams'!$G4)))=1,'Revenue Streams'!$D4,0)))</f>
        <v/>
      </c>
      <c r="X6" s="22">
        <f>IF(OR('Revenue Streams'!$D4="",'Revenue Streams'!$E4=""),0,IF('Revenue Streams'!$C4="Monthly",'Revenue Streams'!$D4*(((MIN(DATE(YEAR((X$2-N('Revenue Streams'!$G4))),MONTH((X$2-N('Revenue Streams'!$G4))),1)+DAY('Revenue Streams'!$E4)-1,EOMONTH((X$2-N('Revenue Streams'!$G4)),0)))&gt;=(X$2-N('Revenue Streams'!$G4)))*((MIN(DATE(YEAR((X$2-N('Revenue Streams'!$G4))),MONTH((X$2-N('Revenue Streams'!$G4))),1)+DAY('Revenue Streams'!$E4)-1,EOMONTH((X$2-N('Revenue Streams'!$G4)),0)))&lt;=(X$3-N('Revenue Streams'!$G4)))*((MIN(DATE(YEAR((X$2-N('Revenue Streams'!$G4))),MONTH((X$2-N('Revenue Streams'!$G4))),1)+DAY('Revenue Streams'!$E4)-1,EOMONTH((X$2-N('Revenue Streams'!$G4)),0)))&gt;='Revenue Streams'!$E4)*((MIN(DATE(YEAR((X$2-N('Revenue Streams'!$G4))),MONTH((X$2-N('Revenue Streams'!$G4))),1)+DAY('Revenue Streams'!$E4)-1,EOMONTH((X$2-N('Revenue Streams'!$G4)),0)))&lt;=IF('Revenue Streams'!$F4="",DATE(9999,1,1),'Revenue Streams'!$F4))+((MIN(EOMONTH((X$2-N('Revenue Streams'!$G4)),0)+DAY('Revenue Streams'!$E4),EOMONTH((X$2-N('Revenue Streams'!$G4)),1)))&gt;=(X$2-N('Revenue Streams'!$G4)))*((MIN(EOMONTH((X$2-N('Revenue Streams'!$G4)),0)+DAY('Revenue Streams'!$E4),EOMONTH((X$2-N('Revenue Streams'!$G4)),1)))&lt;=(X$3-N('Revenue Streams'!$G4)))*((MIN(EOMONTH((X$2-N('Revenue Streams'!$G4)),0)+DAY('Revenue Streams'!$E4),EOMONTH((X$2-N('Revenue Streams'!$G4)),1)))&gt;='Revenue Streams'!$E4)*((MIN(EOMONTH((X$2-N('Revenue Streams'!$G4)),0)+DAY('Revenue Streams'!$E4),EOMONTH((X$2-N('Revenue Streams'!$G4)),1)))&lt;=IF('Revenue Streams'!$F4="",DATE(9999,1,1),'Revenue Streams'!$F4))+((MIN(EOMONTH((X$2-N('Revenue Streams'!$G4)),1)+DAY('Revenue Streams'!$E4),EOMONTH((X$2-N('Revenue Streams'!$G4)),2)))&gt;=(X$2-N('Revenue Streams'!$G4)))*((MIN(EOMONTH((X$2-N('Revenue Streams'!$G4)),1)+DAY('Revenue Streams'!$E4),EOMONTH((X$2-N('Revenue Streams'!$G4)),2)))&lt;=(X$3-N('Revenue Streams'!$G4)))*((MIN(EOMONTH((X$2-N('Revenue Streams'!$G4)),1)+DAY('Revenue Streams'!$E4),EOMONTH((X$2-N('Revenue Streams'!$G4)),2)))&gt;='Revenue Streams'!$E4)*((MIN(EOMONTH((X$2-N('Revenue Streams'!$G4)),1)+DAY('Revenue Streams'!$E4),EOMONTH((X$2-N('Revenue Streams'!$G4)),2)))&lt;=IF('Revenue Streams'!$F4="",DATE(9999,1,1),'Revenue Streams'!$F4))),IF(('Revenue Streams'!$E4&gt;=(X$2-N('Revenue Streams'!$G4)))*('Revenue Streams'!$E4&lt;=(X$3-N('Revenue Streams'!$G4)))=1,'Revenue Streams'!$D4,0)))</f>
        <v/>
      </c>
      <c r="Y6" s="22">
        <f>IF(OR('Revenue Streams'!$D4="",'Revenue Streams'!$E4=""),0,IF('Revenue Streams'!$C4="Monthly",'Revenue Streams'!$D4*(((MIN(DATE(YEAR((Y$2-N('Revenue Streams'!$G4))),MONTH((Y$2-N('Revenue Streams'!$G4))),1)+DAY('Revenue Streams'!$E4)-1,EOMONTH((Y$2-N('Revenue Streams'!$G4)),0)))&gt;=(Y$2-N('Revenue Streams'!$G4)))*((MIN(DATE(YEAR((Y$2-N('Revenue Streams'!$G4))),MONTH((Y$2-N('Revenue Streams'!$G4))),1)+DAY('Revenue Streams'!$E4)-1,EOMONTH((Y$2-N('Revenue Streams'!$G4)),0)))&lt;=(Y$3-N('Revenue Streams'!$G4)))*((MIN(DATE(YEAR((Y$2-N('Revenue Streams'!$G4))),MONTH((Y$2-N('Revenue Streams'!$G4))),1)+DAY('Revenue Streams'!$E4)-1,EOMONTH((Y$2-N('Revenue Streams'!$G4)),0)))&gt;='Revenue Streams'!$E4)*((MIN(DATE(YEAR((Y$2-N('Revenue Streams'!$G4))),MONTH((Y$2-N('Revenue Streams'!$G4))),1)+DAY('Revenue Streams'!$E4)-1,EOMONTH((Y$2-N('Revenue Streams'!$G4)),0)))&lt;=IF('Revenue Streams'!$F4="",DATE(9999,1,1),'Revenue Streams'!$F4))+((MIN(EOMONTH((Y$2-N('Revenue Streams'!$G4)),0)+DAY('Revenue Streams'!$E4),EOMONTH((Y$2-N('Revenue Streams'!$G4)),1)))&gt;=(Y$2-N('Revenue Streams'!$G4)))*((MIN(EOMONTH((Y$2-N('Revenue Streams'!$G4)),0)+DAY('Revenue Streams'!$E4),EOMONTH((Y$2-N('Revenue Streams'!$G4)),1)))&lt;=(Y$3-N('Revenue Streams'!$G4)))*((MIN(EOMONTH((Y$2-N('Revenue Streams'!$G4)),0)+DAY('Revenue Streams'!$E4),EOMONTH((Y$2-N('Revenue Streams'!$G4)),1)))&gt;='Revenue Streams'!$E4)*((MIN(EOMONTH((Y$2-N('Revenue Streams'!$G4)),0)+DAY('Revenue Streams'!$E4),EOMONTH((Y$2-N('Revenue Streams'!$G4)),1)))&lt;=IF('Revenue Streams'!$F4="",DATE(9999,1,1),'Revenue Streams'!$F4))+((MIN(EOMONTH((Y$2-N('Revenue Streams'!$G4)),1)+DAY('Revenue Streams'!$E4),EOMONTH((Y$2-N('Revenue Streams'!$G4)),2)))&gt;=(Y$2-N('Revenue Streams'!$G4)))*((MIN(EOMONTH((Y$2-N('Revenue Streams'!$G4)),1)+DAY('Revenue Streams'!$E4),EOMONTH((Y$2-N('Revenue Streams'!$G4)),2)))&lt;=(Y$3-N('Revenue Streams'!$G4)))*((MIN(EOMONTH((Y$2-N('Revenue Streams'!$G4)),1)+DAY('Revenue Streams'!$E4),EOMONTH((Y$2-N('Revenue Streams'!$G4)),2)))&gt;='Revenue Streams'!$E4)*((MIN(EOMONTH((Y$2-N('Revenue Streams'!$G4)),1)+DAY('Revenue Streams'!$E4),EOMONTH((Y$2-N('Revenue Streams'!$G4)),2)))&lt;=IF('Revenue Streams'!$F4="",DATE(9999,1,1),'Revenue Streams'!$F4))),IF(('Revenue Streams'!$E4&gt;=(Y$2-N('Revenue Streams'!$G4)))*('Revenue Streams'!$E4&lt;=(Y$3-N('Revenue Streams'!$G4)))=1,'Revenue Streams'!$D4,0)))</f>
        <v/>
      </c>
      <c r="Z6" s="22">
        <f>IF(OR('Revenue Streams'!$D4="",'Revenue Streams'!$E4=""),0,IF('Revenue Streams'!$C4="Monthly",'Revenue Streams'!$D4*(((MIN(DATE(YEAR((Z$2-N('Revenue Streams'!$G4))),MONTH((Z$2-N('Revenue Streams'!$G4))),1)+DAY('Revenue Streams'!$E4)-1,EOMONTH((Z$2-N('Revenue Streams'!$G4)),0)))&gt;=(Z$2-N('Revenue Streams'!$G4)))*((MIN(DATE(YEAR((Z$2-N('Revenue Streams'!$G4))),MONTH((Z$2-N('Revenue Streams'!$G4))),1)+DAY('Revenue Streams'!$E4)-1,EOMONTH((Z$2-N('Revenue Streams'!$G4)),0)))&lt;=(Z$3-N('Revenue Streams'!$G4)))*((MIN(DATE(YEAR((Z$2-N('Revenue Streams'!$G4))),MONTH((Z$2-N('Revenue Streams'!$G4))),1)+DAY('Revenue Streams'!$E4)-1,EOMONTH((Z$2-N('Revenue Streams'!$G4)),0)))&gt;='Revenue Streams'!$E4)*((MIN(DATE(YEAR((Z$2-N('Revenue Streams'!$G4))),MONTH((Z$2-N('Revenue Streams'!$G4))),1)+DAY('Revenue Streams'!$E4)-1,EOMONTH((Z$2-N('Revenue Streams'!$G4)),0)))&lt;=IF('Revenue Streams'!$F4="",DATE(9999,1,1),'Revenue Streams'!$F4))+((MIN(EOMONTH((Z$2-N('Revenue Streams'!$G4)),0)+DAY('Revenue Streams'!$E4),EOMONTH((Z$2-N('Revenue Streams'!$G4)),1)))&gt;=(Z$2-N('Revenue Streams'!$G4)))*((MIN(EOMONTH((Z$2-N('Revenue Streams'!$G4)),0)+DAY('Revenue Streams'!$E4),EOMONTH((Z$2-N('Revenue Streams'!$G4)),1)))&lt;=(Z$3-N('Revenue Streams'!$G4)))*((MIN(EOMONTH((Z$2-N('Revenue Streams'!$G4)),0)+DAY('Revenue Streams'!$E4),EOMONTH((Z$2-N('Revenue Streams'!$G4)),1)))&gt;='Revenue Streams'!$E4)*((MIN(EOMONTH((Z$2-N('Revenue Streams'!$G4)),0)+DAY('Revenue Streams'!$E4),EOMONTH((Z$2-N('Revenue Streams'!$G4)),1)))&lt;=IF('Revenue Streams'!$F4="",DATE(9999,1,1),'Revenue Streams'!$F4))+((MIN(EOMONTH((Z$2-N('Revenue Streams'!$G4)),1)+DAY('Revenue Streams'!$E4),EOMONTH((Z$2-N('Revenue Streams'!$G4)),2)))&gt;=(Z$2-N('Revenue Streams'!$G4)))*((MIN(EOMONTH((Z$2-N('Revenue Streams'!$G4)),1)+DAY('Revenue Streams'!$E4),EOMONTH((Z$2-N('Revenue Streams'!$G4)),2)))&lt;=(Z$3-N('Revenue Streams'!$G4)))*((MIN(EOMONTH((Z$2-N('Revenue Streams'!$G4)),1)+DAY('Revenue Streams'!$E4),EOMONTH((Z$2-N('Revenue Streams'!$G4)),2)))&gt;='Revenue Streams'!$E4)*((MIN(EOMONTH((Z$2-N('Revenue Streams'!$G4)),1)+DAY('Revenue Streams'!$E4),EOMONTH((Z$2-N('Revenue Streams'!$G4)),2)))&lt;=IF('Revenue Streams'!$F4="",DATE(9999,1,1),'Revenue Streams'!$F4))),IF(('Revenue Streams'!$E4&gt;=(Z$2-N('Revenue Streams'!$G4)))*('Revenue Streams'!$E4&lt;=(Z$3-N('Revenue Streams'!$G4)))=1,'Revenue Streams'!$D4,0)))</f>
        <v/>
      </c>
      <c r="AA6" s="22">
        <f>IF(OR('Revenue Streams'!$D4="",'Revenue Streams'!$E4=""),0,IF('Revenue Streams'!$C4="Monthly",'Revenue Streams'!$D4*(((MIN(DATE(YEAR((AA$2-N('Revenue Streams'!$G4))),MONTH((AA$2-N('Revenue Streams'!$G4))),1)+DAY('Revenue Streams'!$E4)-1,EOMONTH((AA$2-N('Revenue Streams'!$G4)),0)))&gt;=(AA$2-N('Revenue Streams'!$G4)))*((MIN(DATE(YEAR((AA$2-N('Revenue Streams'!$G4))),MONTH((AA$2-N('Revenue Streams'!$G4))),1)+DAY('Revenue Streams'!$E4)-1,EOMONTH((AA$2-N('Revenue Streams'!$G4)),0)))&lt;=(AA$3-N('Revenue Streams'!$G4)))*((MIN(DATE(YEAR((AA$2-N('Revenue Streams'!$G4))),MONTH((AA$2-N('Revenue Streams'!$G4))),1)+DAY('Revenue Streams'!$E4)-1,EOMONTH((AA$2-N('Revenue Streams'!$G4)),0)))&gt;='Revenue Streams'!$E4)*((MIN(DATE(YEAR((AA$2-N('Revenue Streams'!$G4))),MONTH((AA$2-N('Revenue Streams'!$G4))),1)+DAY('Revenue Streams'!$E4)-1,EOMONTH((AA$2-N('Revenue Streams'!$G4)),0)))&lt;=IF('Revenue Streams'!$F4="",DATE(9999,1,1),'Revenue Streams'!$F4))+((MIN(EOMONTH((AA$2-N('Revenue Streams'!$G4)),0)+DAY('Revenue Streams'!$E4),EOMONTH((AA$2-N('Revenue Streams'!$G4)),1)))&gt;=(AA$2-N('Revenue Streams'!$G4)))*((MIN(EOMONTH((AA$2-N('Revenue Streams'!$G4)),0)+DAY('Revenue Streams'!$E4),EOMONTH((AA$2-N('Revenue Streams'!$G4)),1)))&lt;=(AA$3-N('Revenue Streams'!$G4)))*((MIN(EOMONTH((AA$2-N('Revenue Streams'!$G4)),0)+DAY('Revenue Streams'!$E4),EOMONTH((AA$2-N('Revenue Streams'!$G4)),1)))&gt;='Revenue Streams'!$E4)*((MIN(EOMONTH((AA$2-N('Revenue Streams'!$G4)),0)+DAY('Revenue Streams'!$E4),EOMONTH((AA$2-N('Revenue Streams'!$G4)),1)))&lt;=IF('Revenue Streams'!$F4="",DATE(9999,1,1),'Revenue Streams'!$F4))+((MIN(EOMONTH((AA$2-N('Revenue Streams'!$G4)),1)+DAY('Revenue Streams'!$E4),EOMONTH((AA$2-N('Revenue Streams'!$G4)),2)))&gt;=(AA$2-N('Revenue Streams'!$G4)))*((MIN(EOMONTH((AA$2-N('Revenue Streams'!$G4)),1)+DAY('Revenue Streams'!$E4),EOMONTH((AA$2-N('Revenue Streams'!$G4)),2)))&lt;=(AA$3-N('Revenue Streams'!$G4)))*((MIN(EOMONTH((AA$2-N('Revenue Streams'!$G4)),1)+DAY('Revenue Streams'!$E4),EOMONTH((AA$2-N('Revenue Streams'!$G4)),2)))&gt;='Revenue Streams'!$E4)*((MIN(EOMONTH((AA$2-N('Revenue Streams'!$G4)),1)+DAY('Revenue Streams'!$E4),EOMONTH((AA$2-N('Revenue Streams'!$G4)),2)))&lt;=IF('Revenue Streams'!$F4="",DATE(9999,1,1),'Revenue Streams'!$F4))),IF(('Revenue Streams'!$E4&gt;=(AA$2-N('Revenue Streams'!$G4)))*('Revenue Streams'!$E4&lt;=(AA$3-N('Revenue Streams'!$G4)))=1,'Revenue Streams'!$D4,0)))</f>
        <v/>
      </c>
      <c r="AB6" s="22">
        <f>IF(OR('Revenue Streams'!$D4="",'Revenue Streams'!$E4=""),0,IF('Revenue Streams'!$C4="Monthly",'Revenue Streams'!$D4*(((MIN(DATE(YEAR((AB$2-N('Revenue Streams'!$G4))),MONTH((AB$2-N('Revenue Streams'!$G4))),1)+DAY('Revenue Streams'!$E4)-1,EOMONTH((AB$2-N('Revenue Streams'!$G4)),0)))&gt;=(AB$2-N('Revenue Streams'!$G4)))*((MIN(DATE(YEAR((AB$2-N('Revenue Streams'!$G4))),MONTH((AB$2-N('Revenue Streams'!$G4))),1)+DAY('Revenue Streams'!$E4)-1,EOMONTH((AB$2-N('Revenue Streams'!$G4)),0)))&lt;=(AB$3-N('Revenue Streams'!$G4)))*((MIN(DATE(YEAR((AB$2-N('Revenue Streams'!$G4))),MONTH((AB$2-N('Revenue Streams'!$G4))),1)+DAY('Revenue Streams'!$E4)-1,EOMONTH((AB$2-N('Revenue Streams'!$G4)),0)))&gt;='Revenue Streams'!$E4)*((MIN(DATE(YEAR((AB$2-N('Revenue Streams'!$G4))),MONTH((AB$2-N('Revenue Streams'!$G4))),1)+DAY('Revenue Streams'!$E4)-1,EOMONTH((AB$2-N('Revenue Streams'!$G4)),0)))&lt;=IF('Revenue Streams'!$F4="",DATE(9999,1,1),'Revenue Streams'!$F4))+((MIN(EOMONTH((AB$2-N('Revenue Streams'!$G4)),0)+DAY('Revenue Streams'!$E4),EOMONTH((AB$2-N('Revenue Streams'!$G4)),1)))&gt;=(AB$2-N('Revenue Streams'!$G4)))*((MIN(EOMONTH((AB$2-N('Revenue Streams'!$G4)),0)+DAY('Revenue Streams'!$E4),EOMONTH((AB$2-N('Revenue Streams'!$G4)),1)))&lt;=(AB$3-N('Revenue Streams'!$G4)))*((MIN(EOMONTH((AB$2-N('Revenue Streams'!$G4)),0)+DAY('Revenue Streams'!$E4),EOMONTH((AB$2-N('Revenue Streams'!$G4)),1)))&gt;='Revenue Streams'!$E4)*((MIN(EOMONTH((AB$2-N('Revenue Streams'!$G4)),0)+DAY('Revenue Streams'!$E4),EOMONTH((AB$2-N('Revenue Streams'!$G4)),1)))&lt;=IF('Revenue Streams'!$F4="",DATE(9999,1,1),'Revenue Streams'!$F4))+((MIN(EOMONTH((AB$2-N('Revenue Streams'!$G4)),1)+DAY('Revenue Streams'!$E4),EOMONTH((AB$2-N('Revenue Streams'!$G4)),2)))&gt;=(AB$2-N('Revenue Streams'!$G4)))*((MIN(EOMONTH((AB$2-N('Revenue Streams'!$G4)),1)+DAY('Revenue Streams'!$E4),EOMONTH((AB$2-N('Revenue Streams'!$G4)),2)))&lt;=(AB$3-N('Revenue Streams'!$G4)))*((MIN(EOMONTH((AB$2-N('Revenue Streams'!$G4)),1)+DAY('Revenue Streams'!$E4),EOMONTH((AB$2-N('Revenue Streams'!$G4)),2)))&gt;='Revenue Streams'!$E4)*((MIN(EOMONTH((AB$2-N('Revenue Streams'!$G4)),1)+DAY('Revenue Streams'!$E4),EOMONTH((AB$2-N('Revenue Streams'!$G4)),2)))&lt;=IF('Revenue Streams'!$F4="",DATE(9999,1,1),'Revenue Streams'!$F4))),IF(('Revenue Streams'!$E4&gt;=(AB$2-N('Revenue Streams'!$G4)))*('Revenue Streams'!$E4&lt;=(AB$3-N('Revenue Streams'!$G4)))=1,'Revenue Streams'!$D4,0)))</f>
        <v/>
      </c>
    </row>
    <row r="7" ht="15" customHeight="1" s="23">
      <c r="A7" s="22">
        <f>IF('Revenue Streams'!$B5="","",'Revenue Streams'!$B5)</f>
        <v/>
      </c>
      <c r="B7" s="22">
        <f>IF('Revenue Streams'!$A5="","",'Revenue Streams'!$A5)</f>
        <v/>
      </c>
      <c r="C7" s="22">
        <f>IF(OR('Revenue Streams'!$D5="",'Revenue Streams'!$E5=""),0,IF('Revenue Streams'!$C5="Monthly",'Revenue Streams'!$D5*(((MIN(DATE(YEAR((C$2-N('Revenue Streams'!$G5))),MONTH((C$2-N('Revenue Streams'!$G5))),1)+DAY('Revenue Streams'!$E5)-1,EOMONTH((C$2-N('Revenue Streams'!$G5)),0)))&gt;=(C$2-N('Revenue Streams'!$G5)))*((MIN(DATE(YEAR((C$2-N('Revenue Streams'!$G5))),MONTH((C$2-N('Revenue Streams'!$G5))),1)+DAY('Revenue Streams'!$E5)-1,EOMONTH((C$2-N('Revenue Streams'!$G5)),0)))&lt;=(C$3-N('Revenue Streams'!$G5)))*((MIN(DATE(YEAR((C$2-N('Revenue Streams'!$G5))),MONTH((C$2-N('Revenue Streams'!$G5))),1)+DAY('Revenue Streams'!$E5)-1,EOMONTH((C$2-N('Revenue Streams'!$G5)),0)))&gt;='Revenue Streams'!$E5)*((MIN(DATE(YEAR((C$2-N('Revenue Streams'!$G5))),MONTH((C$2-N('Revenue Streams'!$G5))),1)+DAY('Revenue Streams'!$E5)-1,EOMONTH((C$2-N('Revenue Streams'!$G5)),0)))&lt;=IF('Revenue Streams'!$F5="",DATE(9999,1,1),'Revenue Streams'!$F5))+((MIN(EOMONTH((C$2-N('Revenue Streams'!$G5)),0)+DAY('Revenue Streams'!$E5),EOMONTH((C$2-N('Revenue Streams'!$G5)),1)))&gt;=(C$2-N('Revenue Streams'!$G5)))*((MIN(EOMONTH((C$2-N('Revenue Streams'!$G5)),0)+DAY('Revenue Streams'!$E5),EOMONTH((C$2-N('Revenue Streams'!$G5)),1)))&lt;=(C$3-N('Revenue Streams'!$G5)))*((MIN(EOMONTH((C$2-N('Revenue Streams'!$G5)),0)+DAY('Revenue Streams'!$E5),EOMONTH((C$2-N('Revenue Streams'!$G5)),1)))&gt;='Revenue Streams'!$E5)*((MIN(EOMONTH((C$2-N('Revenue Streams'!$G5)),0)+DAY('Revenue Streams'!$E5),EOMONTH((C$2-N('Revenue Streams'!$G5)),1)))&lt;=IF('Revenue Streams'!$F5="",DATE(9999,1,1),'Revenue Streams'!$F5))+((MIN(EOMONTH((C$2-N('Revenue Streams'!$G5)),1)+DAY('Revenue Streams'!$E5),EOMONTH((C$2-N('Revenue Streams'!$G5)),2)))&gt;=(C$2-N('Revenue Streams'!$G5)))*((MIN(EOMONTH((C$2-N('Revenue Streams'!$G5)),1)+DAY('Revenue Streams'!$E5),EOMONTH((C$2-N('Revenue Streams'!$G5)),2)))&lt;=(C$3-N('Revenue Streams'!$G5)))*((MIN(EOMONTH((C$2-N('Revenue Streams'!$G5)),1)+DAY('Revenue Streams'!$E5),EOMONTH((C$2-N('Revenue Streams'!$G5)),2)))&gt;='Revenue Streams'!$E5)*((MIN(EOMONTH((C$2-N('Revenue Streams'!$G5)),1)+DAY('Revenue Streams'!$E5),EOMONTH((C$2-N('Revenue Streams'!$G5)),2)))&lt;=IF('Revenue Streams'!$F5="",DATE(9999,1,1),'Revenue Streams'!$F5))),IF(('Revenue Streams'!$E5&gt;=(C$2-N('Revenue Streams'!$G5)))*('Revenue Streams'!$E5&lt;=(C$3-N('Revenue Streams'!$G5)))=1,'Revenue Streams'!$D5,0)))</f>
        <v/>
      </c>
      <c r="D7" s="22">
        <f>IF(OR('Revenue Streams'!$D5="",'Revenue Streams'!$E5=""),0,IF('Revenue Streams'!$C5="Monthly",'Revenue Streams'!$D5*(((MIN(DATE(YEAR((D$2-N('Revenue Streams'!$G5))),MONTH((D$2-N('Revenue Streams'!$G5))),1)+DAY('Revenue Streams'!$E5)-1,EOMONTH((D$2-N('Revenue Streams'!$G5)),0)))&gt;=(D$2-N('Revenue Streams'!$G5)))*((MIN(DATE(YEAR((D$2-N('Revenue Streams'!$G5))),MONTH((D$2-N('Revenue Streams'!$G5))),1)+DAY('Revenue Streams'!$E5)-1,EOMONTH((D$2-N('Revenue Streams'!$G5)),0)))&lt;=(D$3-N('Revenue Streams'!$G5)))*((MIN(DATE(YEAR((D$2-N('Revenue Streams'!$G5))),MONTH((D$2-N('Revenue Streams'!$G5))),1)+DAY('Revenue Streams'!$E5)-1,EOMONTH((D$2-N('Revenue Streams'!$G5)),0)))&gt;='Revenue Streams'!$E5)*((MIN(DATE(YEAR((D$2-N('Revenue Streams'!$G5))),MONTH((D$2-N('Revenue Streams'!$G5))),1)+DAY('Revenue Streams'!$E5)-1,EOMONTH((D$2-N('Revenue Streams'!$G5)),0)))&lt;=IF('Revenue Streams'!$F5="",DATE(9999,1,1),'Revenue Streams'!$F5))+((MIN(EOMONTH((D$2-N('Revenue Streams'!$G5)),0)+DAY('Revenue Streams'!$E5),EOMONTH((D$2-N('Revenue Streams'!$G5)),1)))&gt;=(D$2-N('Revenue Streams'!$G5)))*((MIN(EOMONTH((D$2-N('Revenue Streams'!$G5)),0)+DAY('Revenue Streams'!$E5),EOMONTH((D$2-N('Revenue Streams'!$G5)),1)))&lt;=(D$3-N('Revenue Streams'!$G5)))*((MIN(EOMONTH((D$2-N('Revenue Streams'!$G5)),0)+DAY('Revenue Streams'!$E5),EOMONTH((D$2-N('Revenue Streams'!$G5)),1)))&gt;='Revenue Streams'!$E5)*((MIN(EOMONTH((D$2-N('Revenue Streams'!$G5)),0)+DAY('Revenue Streams'!$E5),EOMONTH((D$2-N('Revenue Streams'!$G5)),1)))&lt;=IF('Revenue Streams'!$F5="",DATE(9999,1,1),'Revenue Streams'!$F5))+((MIN(EOMONTH((D$2-N('Revenue Streams'!$G5)),1)+DAY('Revenue Streams'!$E5),EOMONTH((D$2-N('Revenue Streams'!$G5)),2)))&gt;=(D$2-N('Revenue Streams'!$G5)))*((MIN(EOMONTH((D$2-N('Revenue Streams'!$G5)),1)+DAY('Revenue Streams'!$E5),EOMONTH((D$2-N('Revenue Streams'!$G5)),2)))&lt;=(D$3-N('Revenue Streams'!$G5)))*((MIN(EOMONTH((D$2-N('Revenue Streams'!$G5)),1)+DAY('Revenue Streams'!$E5),EOMONTH((D$2-N('Revenue Streams'!$G5)),2)))&gt;='Revenue Streams'!$E5)*((MIN(EOMONTH((D$2-N('Revenue Streams'!$G5)),1)+DAY('Revenue Streams'!$E5),EOMONTH((D$2-N('Revenue Streams'!$G5)),2)))&lt;=IF('Revenue Streams'!$F5="",DATE(9999,1,1),'Revenue Streams'!$F5))),IF(('Revenue Streams'!$E5&gt;=(D$2-N('Revenue Streams'!$G5)))*('Revenue Streams'!$E5&lt;=(D$3-N('Revenue Streams'!$G5)))=1,'Revenue Streams'!$D5,0)))</f>
        <v/>
      </c>
      <c r="E7" s="22">
        <f>IF(OR('Revenue Streams'!$D5="",'Revenue Streams'!$E5=""),0,IF('Revenue Streams'!$C5="Monthly",'Revenue Streams'!$D5*(((MIN(DATE(YEAR((E$2-N('Revenue Streams'!$G5))),MONTH((E$2-N('Revenue Streams'!$G5))),1)+DAY('Revenue Streams'!$E5)-1,EOMONTH((E$2-N('Revenue Streams'!$G5)),0)))&gt;=(E$2-N('Revenue Streams'!$G5)))*((MIN(DATE(YEAR((E$2-N('Revenue Streams'!$G5))),MONTH((E$2-N('Revenue Streams'!$G5))),1)+DAY('Revenue Streams'!$E5)-1,EOMONTH((E$2-N('Revenue Streams'!$G5)),0)))&lt;=(E$3-N('Revenue Streams'!$G5)))*((MIN(DATE(YEAR((E$2-N('Revenue Streams'!$G5))),MONTH((E$2-N('Revenue Streams'!$G5))),1)+DAY('Revenue Streams'!$E5)-1,EOMONTH((E$2-N('Revenue Streams'!$G5)),0)))&gt;='Revenue Streams'!$E5)*((MIN(DATE(YEAR((E$2-N('Revenue Streams'!$G5))),MONTH((E$2-N('Revenue Streams'!$G5))),1)+DAY('Revenue Streams'!$E5)-1,EOMONTH((E$2-N('Revenue Streams'!$G5)),0)))&lt;=IF('Revenue Streams'!$F5="",DATE(9999,1,1),'Revenue Streams'!$F5))+((MIN(EOMONTH((E$2-N('Revenue Streams'!$G5)),0)+DAY('Revenue Streams'!$E5),EOMONTH((E$2-N('Revenue Streams'!$G5)),1)))&gt;=(E$2-N('Revenue Streams'!$G5)))*((MIN(EOMONTH((E$2-N('Revenue Streams'!$G5)),0)+DAY('Revenue Streams'!$E5),EOMONTH((E$2-N('Revenue Streams'!$G5)),1)))&lt;=(E$3-N('Revenue Streams'!$G5)))*((MIN(EOMONTH((E$2-N('Revenue Streams'!$G5)),0)+DAY('Revenue Streams'!$E5),EOMONTH((E$2-N('Revenue Streams'!$G5)),1)))&gt;='Revenue Streams'!$E5)*((MIN(EOMONTH((E$2-N('Revenue Streams'!$G5)),0)+DAY('Revenue Streams'!$E5),EOMONTH((E$2-N('Revenue Streams'!$G5)),1)))&lt;=IF('Revenue Streams'!$F5="",DATE(9999,1,1),'Revenue Streams'!$F5))+((MIN(EOMONTH((E$2-N('Revenue Streams'!$G5)),1)+DAY('Revenue Streams'!$E5),EOMONTH((E$2-N('Revenue Streams'!$G5)),2)))&gt;=(E$2-N('Revenue Streams'!$G5)))*((MIN(EOMONTH((E$2-N('Revenue Streams'!$G5)),1)+DAY('Revenue Streams'!$E5),EOMONTH((E$2-N('Revenue Streams'!$G5)),2)))&lt;=(E$3-N('Revenue Streams'!$G5)))*((MIN(EOMONTH((E$2-N('Revenue Streams'!$G5)),1)+DAY('Revenue Streams'!$E5),EOMONTH((E$2-N('Revenue Streams'!$G5)),2)))&gt;='Revenue Streams'!$E5)*((MIN(EOMONTH((E$2-N('Revenue Streams'!$G5)),1)+DAY('Revenue Streams'!$E5),EOMONTH((E$2-N('Revenue Streams'!$G5)),2)))&lt;=IF('Revenue Streams'!$F5="",DATE(9999,1,1),'Revenue Streams'!$F5))),IF(('Revenue Streams'!$E5&gt;=(E$2-N('Revenue Streams'!$G5)))*('Revenue Streams'!$E5&lt;=(E$3-N('Revenue Streams'!$G5)))=1,'Revenue Streams'!$D5,0)))</f>
        <v/>
      </c>
      <c r="F7" s="22">
        <f>IF(OR('Revenue Streams'!$D5="",'Revenue Streams'!$E5=""),0,IF('Revenue Streams'!$C5="Monthly",'Revenue Streams'!$D5*(((MIN(DATE(YEAR((F$2-N('Revenue Streams'!$G5))),MONTH((F$2-N('Revenue Streams'!$G5))),1)+DAY('Revenue Streams'!$E5)-1,EOMONTH((F$2-N('Revenue Streams'!$G5)),0)))&gt;=(F$2-N('Revenue Streams'!$G5)))*((MIN(DATE(YEAR((F$2-N('Revenue Streams'!$G5))),MONTH((F$2-N('Revenue Streams'!$G5))),1)+DAY('Revenue Streams'!$E5)-1,EOMONTH((F$2-N('Revenue Streams'!$G5)),0)))&lt;=(F$3-N('Revenue Streams'!$G5)))*((MIN(DATE(YEAR((F$2-N('Revenue Streams'!$G5))),MONTH((F$2-N('Revenue Streams'!$G5))),1)+DAY('Revenue Streams'!$E5)-1,EOMONTH((F$2-N('Revenue Streams'!$G5)),0)))&gt;='Revenue Streams'!$E5)*((MIN(DATE(YEAR((F$2-N('Revenue Streams'!$G5))),MONTH((F$2-N('Revenue Streams'!$G5))),1)+DAY('Revenue Streams'!$E5)-1,EOMONTH((F$2-N('Revenue Streams'!$G5)),0)))&lt;=IF('Revenue Streams'!$F5="",DATE(9999,1,1),'Revenue Streams'!$F5))+((MIN(EOMONTH((F$2-N('Revenue Streams'!$G5)),0)+DAY('Revenue Streams'!$E5),EOMONTH((F$2-N('Revenue Streams'!$G5)),1)))&gt;=(F$2-N('Revenue Streams'!$G5)))*((MIN(EOMONTH((F$2-N('Revenue Streams'!$G5)),0)+DAY('Revenue Streams'!$E5),EOMONTH((F$2-N('Revenue Streams'!$G5)),1)))&lt;=(F$3-N('Revenue Streams'!$G5)))*((MIN(EOMONTH((F$2-N('Revenue Streams'!$G5)),0)+DAY('Revenue Streams'!$E5),EOMONTH((F$2-N('Revenue Streams'!$G5)),1)))&gt;='Revenue Streams'!$E5)*((MIN(EOMONTH((F$2-N('Revenue Streams'!$G5)),0)+DAY('Revenue Streams'!$E5),EOMONTH((F$2-N('Revenue Streams'!$G5)),1)))&lt;=IF('Revenue Streams'!$F5="",DATE(9999,1,1),'Revenue Streams'!$F5))+((MIN(EOMONTH((F$2-N('Revenue Streams'!$G5)),1)+DAY('Revenue Streams'!$E5),EOMONTH((F$2-N('Revenue Streams'!$G5)),2)))&gt;=(F$2-N('Revenue Streams'!$G5)))*((MIN(EOMONTH((F$2-N('Revenue Streams'!$G5)),1)+DAY('Revenue Streams'!$E5),EOMONTH((F$2-N('Revenue Streams'!$G5)),2)))&lt;=(F$3-N('Revenue Streams'!$G5)))*((MIN(EOMONTH((F$2-N('Revenue Streams'!$G5)),1)+DAY('Revenue Streams'!$E5),EOMONTH((F$2-N('Revenue Streams'!$G5)),2)))&gt;='Revenue Streams'!$E5)*((MIN(EOMONTH((F$2-N('Revenue Streams'!$G5)),1)+DAY('Revenue Streams'!$E5),EOMONTH((F$2-N('Revenue Streams'!$G5)),2)))&lt;=IF('Revenue Streams'!$F5="",DATE(9999,1,1),'Revenue Streams'!$F5))),IF(('Revenue Streams'!$E5&gt;=(F$2-N('Revenue Streams'!$G5)))*('Revenue Streams'!$E5&lt;=(F$3-N('Revenue Streams'!$G5)))=1,'Revenue Streams'!$D5,0)))</f>
        <v/>
      </c>
      <c r="G7" s="22">
        <f>IF(OR('Revenue Streams'!$D5="",'Revenue Streams'!$E5=""),0,IF('Revenue Streams'!$C5="Monthly",'Revenue Streams'!$D5*(((MIN(DATE(YEAR((G$2-N('Revenue Streams'!$G5))),MONTH((G$2-N('Revenue Streams'!$G5))),1)+DAY('Revenue Streams'!$E5)-1,EOMONTH((G$2-N('Revenue Streams'!$G5)),0)))&gt;=(G$2-N('Revenue Streams'!$G5)))*((MIN(DATE(YEAR((G$2-N('Revenue Streams'!$G5))),MONTH((G$2-N('Revenue Streams'!$G5))),1)+DAY('Revenue Streams'!$E5)-1,EOMONTH((G$2-N('Revenue Streams'!$G5)),0)))&lt;=(G$3-N('Revenue Streams'!$G5)))*((MIN(DATE(YEAR((G$2-N('Revenue Streams'!$G5))),MONTH((G$2-N('Revenue Streams'!$G5))),1)+DAY('Revenue Streams'!$E5)-1,EOMONTH((G$2-N('Revenue Streams'!$G5)),0)))&gt;='Revenue Streams'!$E5)*((MIN(DATE(YEAR((G$2-N('Revenue Streams'!$G5))),MONTH((G$2-N('Revenue Streams'!$G5))),1)+DAY('Revenue Streams'!$E5)-1,EOMONTH((G$2-N('Revenue Streams'!$G5)),0)))&lt;=IF('Revenue Streams'!$F5="",DATE(9999,1,1),'Revenue Streams'!$F5))+((MIN(EOMONTH((G$2-N('Revenue Streams'!$G5)),0)+DAY('Revenue Streams'!$E5),EOMONTH((G$2-N('Revenue Streams'!$G5)),1)))&gt;=(G$2-N('Revenue Streams'!$G5)))*((MIN(EOMONTH((G$2-N('Revenue Streams'!$G5)),0)+DAY('Revenue Streams'!$E5),EOMONTH((G$2-N('Revenue Streams'!$G5)),1)))&lt;=(G$3-N('Revenue Streams'!$G5)))*((MIN(EOMONTH((G$2-N('Revenue Streams'!$G5)),0)+DAY('Revenue Streams'!$E5),EOMONTH((G$2-N('Revenue Streams'!$G5)),1)))&gt;='Revenue Streams'!$E5)*((MIN(EOMONTH((G$2-N('Revenue Streams'!$G5)),0)+DAY('Revenue Streams'!$E5),EOMONTH((G$2-N('Revenue Streams'!$G5)),1)))&lt;=IF('Revenue Streams'!$F5="",DATE(9999,1,1),'Revenue Streams'!$F5))+((MIN(EOMONTH((G$2-N('Revenue Streams'!$G5)),1)+DAY('Revenue Streams'!$E5),EOMONTH((G$2-N('Revenue Streams'!$G5)),2)))&gt;=(G$2-N('Revenue Streams'!$G5)))*((MIN(EOMONTH((G$2-N('Revenue Streams'!$G5)),1)+DAY('Revenue Streams'!$E5),EOMONTH((G$2-N('Revenue Streams'!$G5)),2)))&lt;=(G$3-N('Revenue Streams'!$G5)))*((MIN(EOMONTH((G$2-N('Revenue Streams'!$G5)),1)+DAY('Revenue Streams'!$E5),EOMONTH((G$2-N('Revenue Streams'!$G5)),2)))&gt;='Revenue Streams'!$E5)*((MIN(EOMONTH((G$2-N('Revenue Streams'!$G5)),1)+DAY('Revenue Streams'!$E5),EOMONTH((G$2-N('Revenue Streams'!$G5)),2)))&lt;=IF('Revenue Streams'!$F5="",DATE(9999,1,1),'Revenue Streams'!$F5))),IF(('Revenue Streams'!$E5&gt;=(G$2-N('Revenue Streams'!$G5)))*('Revenue Streams'!$E5&lt;=(G$3-N('Revenue Streams'!$G5)))=1,'Revenue Streams'!$D5,0)))</f>
        <v/>
      </c>
      <c r="H7" s="22">
        <f>IF(OR('Revenue Streams'!$D5="",'Revenue Streams'!$E5=""),0,IF('Revenue Streams'!$C5="Monthly",'Revenue Streams'!$D5*(((MIN(DATE(YEAR((H$2-N('Revenue Streams'!$G5))),MONTH((H$2-N('Revenue Streams'!$G5))),1)+DAY('Revenue Streams'!$E5)-1,EOMONTH((H$2-N('Revenue Streams'!$G5)),0)))&gt;=(H$2-N('Revenue Streams'!$G5)))*((MIN(DATE(YEAR((H$2-N('Revenue Streams'!$G5))),MONTH((H$2-N('Revenue Streams'!$G5))),1)+DAY('Revenue Streams'!$E5)-1,EOMONTH((H$2-N('Revenue Streams'!$G5)),0)))&lt;=(H$3-N('Revenue Streams'!$G5)))*((MIN(DATE(YEAR((H$2-N('Revenue Streams'!$G5))),MONTH((H$2-N('Revenue Streams'!$G5))),1)+DAY('Revenue Streams'!$E5)-1,EOMONTH((H$2-N('Revenue Streams'!$G5)),0)))&gt;='Revenue Streams'!$E5)*((MIN(DATE(YEAR((H$2-N('Revenue Streams'!$G5))),MONTH((H$2-N('Revenue Streams'!$G5))),1)+DAY('Revenue Streams'!$E5)-1,EOMONTH((H$2-N('Revenue Streams'!$G5)),0)))&lt;=IF('Revenue Streams'!$F5="",DATE(9999,1,1),'Revenue Streams'!$F5))+((MIN(EOMONTH((H$2-N('Revenue Streams'!$G5)),0)+DAY('Revenue Streams'!$E5),EOMONTH((H$2-N('Revenue Streams'!$G5)),1)))&gt;=(H$2-N('Revenue Streams'!$G5)))*((MIN(EOMONTH((H$2-N('Revenue Streams'!$G5)),0)+DAY('Revenue Streams'!$E5),EOMONTH((H$2-N('Revenue Streams'!$G5)),1)))&lt;=(H$3-N('Revenue Streams'!$G5)))*((MIN(EOMONTH((H$2-N('Revenue Streams'!$G5)),0)+DAY('Revenue Streams'!$E5),EOMONTH((H$2-N('Revenue Streams'!$G5)),1)))&gt;='Revenue Streams'!$E5)*((MIN(EOMONTH((H$2-N('Revenue Streams'!$G5)),0)+DAY('Revenue Streams'!$E5),EOMONTH((H$2-N('Revenue Streams'!$G5)),1)))&lt;=IF('Revenue Streams'!$F5="",DATE(9999,1,1),'Revenue Streams'!$F5))+((MIN(EOMONTH((H$2-N('Revenue Streams'!$G5)),1)+DAY('Revenue Streams'!$E5),EOMONTH((H$2-N('Revenue Streams'!$G5)),2)))&gt;=(H$2-N('Revenue Streams'!$G5)))*((MIN(EOMONTH((H$2-N('Revenue Streams'!$G5)),1)+DAY('Revenue Streams'!$E5),EOMONTH((H$2-N('Revenue Streams'!$G5)),2)))&lt;=(H$3-N('Revenue Streams'!$G5)))*((MIN(EOMONTH((H$2-N('Revenue Streams'!$G5)),1)+DAY('Revenue Streams'!$E5),EOMONTH((H$2-N('Revenue Streams'!$G5)),2)))&gt;='Revenue Streams'!$E5)*((MIN(EOMONTH((H$2-N('Revenue Streams'!$G5)),1)+DAY('Revenue Streams'!$E5),EOMONTH((H$2-N('Revenue Streams'!$G5)),2)))&lt;=IF('Revenue Streams'!$F5="",DATE(9999,1,1),'Revenue Streams'!$F5))),IF(('Revenue Streams'!$E5&gt;=(H$2-N('Revenue Streams'!$G5)))*('Revenue Streams'!$E5&lt;=(H$3-N('Revenue Streams'!$G5)))=1,'Revenue Streams'!$D5,0)))</f>
        <v/>
      </c>
      <c r="I7" s="22">
        <f>IF(OR('Revenue Streams'!$D5="",'Revenue Streams'!$E5=""),0,IF('Revenue Streams'!$C5="Monthly",'Revenue Streams'!$D5*(((MIN(DATE(YEAR((I$2-N('Revenue Streams'!$G5))),MONTH((I$2-N('Revenue Streams'!$G5))),1)+DAY('Revenue Streams'!$E5)-1,EOMONTH((I$2-N('Revenue Streams'!$G5)),0)))&gt;=(I$2-N('Revenue Streams'!$G5)))*((MIN(DATE(YEAR((I$2-N('Revenue Streams'!$G5))),MONTH((I$2-N('Revenue Streams'!$G5))),1)+DAY('Revenue Streams'!$E5)-1,EOMONTH((I$2-N('Revenue Streams'!$G5)),0)))&lt;=(I$3-N('Revenue Streams'!$G5)))*((MIN(DATE(YEAR((I$2-N('Revenue Streams'!$G5))),MONTH((I$2-N('Revenue Streams'!$G5))),1)+DAY('Revenue Streams'!$E5)-1,EOMONTH((I$2-N('Revenue Streams'!$G5)),0)))&gt;='Revenue Streams'!$E5)*((MIN(DATE(YEAR((I$2-N('Revenue Streams'!$G5))),MONTH((I$2-N('Revenue Streams'!$G5))),1)+DAY('Revenue Streams'!$E5)-1,EOMONTH((I$2-N('Revenue Streams'!$G5)),0)))&lt;=IF('Revenue Streams'!$F5="",DATE(9999,1,1),'Revenue Streams'!$F5))+((MIN(EOMONTH((I$2-N('Revenue Streams'!$G5)),0)+DAY('Revenue Streams'!$E5),EOMONTH((I$2-N('Revenue Streams'!$G5)),1)))&gt;=(I$2-N('Revenue Streams'!$G5)))*((MIN(EOMONTH((I$2-N('Revenue Streams'!$G5)),0)+DAY('Revenue Streams'!$E5),EOMONTH((I$2-N('Revenue Streams'!$G5)),1)))&lt;=(I$3-N('Revenue Streams'!$G5)))*((MIN(EOMONTH((I$2-N('Revenue Streams'!$G5)),0)+DAY('Revenue Streams'!$E5),EOMONTH((I$2-N('Revenue Streams'!$G5)),1)))&gt;='Revenue Streams'!$E5)*((MIN(EOMONTH((I$2-N('Revenue Streams'!$G5)),0)+DAY('Revenue Streams'!$E5),EOMONTH((I$2-N('Revenue Streams'!$G5)),1)))&lt;=IF('Revenue Streams'!$F5="",DATE(9999,1,1),'Revenue Streams'!$F5))+((MIN(EOMONTH((I$2-N('Revenue Streams'!$G5)),1)+DAY('Revenue Streams'!$E5),EOMONTH((I$2-N('Revenue Streams'!$G5)),2)))&gt;=(I$2-N('Revenue Streams'!$G5)))*((MIN(EOMONTH((I$2-N('Revenue Streams'!$G5)),1)+DAY('Revenue Streams'!$E5),EOMONTH((I$2-N('Revenue Streams'!$G5)),2)))&lt;=(I$3-N('Revenue Streams'!$G5)))*((MIN(EOMONTH((I$2-N('Revenue Streams'!$G5)),1)+DAY('Revenue Streams'!$E5),EOMONTH((I$2-N('Revenue Streams'!$G5)),2)))&gt;='Revenue Streams'!$E5)*((MIN(EOMONTH((I$2-N('Revenue Streams'!$G5)),1)+DAY('Revenue Streams'!$E5),EOMONTH((I$2-N('Revenue Streams'!$G5)),2)))&lt;=IF('Revenue Streams'!$F5="",DATE(9999,1,1),'Revenue Streams'!$F5))),IF(('Revenue Streams'!$E5&gt;=(I$2-N('Revenue Streams'!$G5)))*('Revenue Streams'!$E5&lt;=(I$3-N('Revenue Streams'!$G5)))=1,'Revenue Streams'!$D5,0)))</f>
        <v/>
      </c>
      <c r="J7" s="37">
        <f>IF(OR('Revenue Streams'!$D5="",'Revenue Streams'!$E5=""),0,IF('Revenue Streams'!$C5="Monthly",'Revenue Streams'!$D5*(((MIN(DATE(YEAR((J$2-N('Revenue Streams'!$G5))),MONTH((J$2-N('Revenue Streams'!$G5))),1)+DAY('Revenue Streams'!$E5)-1,EOMONTH((J$2-N('Revenue Streams'!$G5)),0)))&gt;=(J$2-N('Revenue Streams'!$G5)))*((MIN(DATE(YEAR((J$2-N('Revenue Streams'!$G5))),MONTH((J$2-N('Revenue Streams'!$G5))),1)+DAY('Revenue Streams'!$E5)-1,EOMONTH((J$2-N('Revenue Streams'!$G5)),0)))&lt;=(J$3-N('Revenue Streams'!$G5)))*((MIN(DATE(YEAR((J$2-N('Revenue Streams'!$G5))),MONTH((J$2-N('Revenue Streams'!$G5))),1)+DAY('Revenue Streams'!$E5)-1,EOMONTH((J$2-N('Revenue Streams'!$G5)),0)))&gt;='Revenue Streams'!$E5)*((MIN(DATE(YEAR((J$2-N('Revenue Streams'!$G5))),MONTH((J$2-N('Revenue Streams'!$G5))),1)+DAY('Revenue Streams'!$E5)-1,EOMONTH((J$2-N('Revenue Streams'!$G5)),0)))&lt;=IF('Revenue Streams'!$F5="",DATE(9999,1,1),'Revenue Streams'!$F5))+((MIN(EOMONTH((J$2-N('Revenue Streams'!$G5)),0)+DAY('Revenue Streams'!$E5),EOMONTH((J$2-N('Revenue Streams'!$G5)),1)))&gt;=(J$2-N('Revenue Streams'!$G5)))*((MIN(EOMONTH((J$2-N('Revenue Streams'!$G5)),0)+DAY('Revenue Streams'!$E5),EOMONTH((J$2-N('Revenue Streams'!$G5)),1)))&lt;=(J$3-N('Revenue Streams'!$G5)))*((MIN(EOMONTH((J$2-N('Revenue Streams'!$G5)),0)+DAY('Revenue Streams'!$E5),EOMONTH((J$2-N('Revenue Streams'!$G5)),1)))&gt;='Revenue Streams'!$E5)*((MIN(EOMONTH((J$2-N('Revenue Streams'!$G5)),0)+DAY('Revenue Streams'!$E5),EOMONTH((J$2-N('Revenue Streams'!$G5)),1)))&lt;=IF('Revenue Streams'!$F5="",DATE(9999,1,1),'Revenue Streams'!$F5))+((MIN(EOMONTH((J$2-N('Revenue Streams'!$G5)),1)+DAY('Revenue Streams'!$E5),EOMONTH((J$2-N('Revenue Streams'!$G5)),2)))&gt;=(J$2-N('Revenue Streams'!$G5)))*((MIN(EOMONTH((J$2-N('Revenue Streams'!$G5)),1)+DAY('Revenue Streams'!$E5),EOMONTH((J$2-N('Revenue Streams'!$G5)),2)))&lt;=(J$3-N('Revenue Streams'!$G5)))*((MIN(EOMONTH((J$2-N('Revenue Streams'!$G5)),1)+DAY('Revenue Streams'!$E5),EOMONTH((J$2-N('Revenue Streams'!$G5)),2)))&gt;='Revenue Streams'!$E5)*((MIN(EOMONTH((J$2-N('Revenue Streams'!$G5)),1)+DAY('Revenue Streams'!$E5),EOMONTH((J$2-N('Revenue Streams'!$G5)),2)))&lt;=IF('Revenue Streams'!$F5="",DATE(9999,1,1),'Revenue Streams'!$F5))),IF(('Revenue Streams'!$E5&gt;=(J$2-N('Revenue Streams'!$G5)))*('Revenue Streams'!$E5&lt;=(J$3-N('Revenue Streams'!$G5)))=1,'Revenue Streams'!$D5,0)))</f>
        <v/>
      </c>
      <c r="K7" s="22">
        <f>IF(OR('Revenue Streams'!$D5="",'Revenue Streams'!$E5=""),0,IF('Revenue Streams'!$C5="Monthly",'Revenue Streams'!$D5*(((MIN(DATE(YEAR((K$2-N('Revenue Streams'!$G5))),MONTH((K$2-N('Revenue Streams'!$G5))),1)+DAY('Revenue Streams'!$E5)-1,EOMONTH((K$2-N('Revenue Streams'!$G5)),0)))&gt;=(K$2-N('Revenue Streams'!$G5)))*((MIN(DATE(YEAR((K$2-N('Revenue Streams'!$G5))),MONTH((K$2-N('Revenue Streams'!$G5))),1)+DAY('Revenue Streams'!$E5)-1,EOMONTH((K$2-N('Revenue Streams'!$G5)),0)))&lt;=(K$3-N('Revenue Streams'!$G5)))*((MIN(DATE(YEAR((K$2-N('Revenue Streams'!$G5))),MONTH((K$2-N('Revenue Streams'!$G5))),1)+DAY('Revenue Streams'!$E5)-1,EOMONTH((K$2-N('Revenue Streams'!$G5)),0)))&gt;='Revenue Streams'!$E5)*((MIN(DATE(YEAR((K$2-N('Revenue Streams'!$G5))),MONTH((K$2-N('Revenue Streams'!$G5))),1)+DAY('Revenue Streams'!$E5)-1,EOMONTH((K$2-N('Revenue Streams'!$G5)),0)))&lt;=IF('Revenue Streams'!$F5="",DATE(9999,1,1),'Revenue Streams'!$F5))+((MIN(EOMONTH((K$2-N('Revenue Streams'!$G5)),0)+DAY('Revenue Streams'!$E5),EOMONTH((K$2-N('Revenue Streams'!$G5)),1)))&gt;=(K$2-N('Revenue Streams'!$G5)))*((MIN(EOMONTH((K$2-N('Revenue Streams'!$G5)),0)+DAY('Revenue Streams'!$E5),EOMONTH((K$2-N('Revenue Streams'!$G5)),1)))&lt;=(K$3-N('Revenue Streams'!$G5)))*((MIN(EOMONTH((K$2-N('Revenue Streams'!$G5)),0)+DAY('Revenue Streams'!$E5),EOMONTH((K$2-N('Revenue Streams'!$G5)),1)))&gt;='Revenue Streams'!$E5)*((MIN(EOMONTH((K$2-N('Revenue Streams'!$G5)),0)+DAY('Revenue Streams'!$E5),EOMONTH((K$2-N('Revenue Streams'!$G5)),1)))&lt;=IF('Revenue Streams'!$F5="",DATE(9999,1,1),'Revenue Streams'!$F5))+((MIN(EOMONTH((K$2-N('Revenue Streams'!$G5)),1)+DAY('Revenue Streams'!$E5),EOMONTH((K$2-N('Revenue Streams'!$G5)),2)))&gt;=(K$2-N('Revenue Streams'!$G5)))*((MIN(EOMONTH((K$2-N('Revenue Streams'!$G5)),1)+DAY('Revenue Streams'!$E5),EOMONTH((K$2-N('Revenue Streams'!$G5)),2)))&lt;=(K$3-N('Revenue Streams'!$G5)))*((MIN(EOMONTH((K$2-N('Revenue Streams'!$G5)),1)+DAY('Revenue Streams'!$E5),EOMONTH((K$2-N('Revenue Streams'!$G5)),2)))&gt;='Revenue Streams'!$E5)*((MIN(EOMONTH((K$2-N('Revenue Streams'!$G5)),1)+DAY('Revenue Streams'!$E5),EOMONTH((K$2-N('Revenue Streams'!$G5)),2)))&lt;=IF('Revenue Streams'!$F5="",DATE(9999,1,1),'Revenue Streams'!$F5))),IF(('Revenue Streams'!$E5&gt;=(K$2-N('Revenue Streams'!$G5)))*('Revenue Streams'!$E5&lt;=(K$3-N('Revenue Streams'!$G5)))=1,'Revenue Streams'!$D5,0)))</f>
        <v/>
      </c>
      <c r="L7" s="22">
        <f>IF(OR('Revenue Streams'!$D5="",'Revenue Streams'!$E5=""),0,IF('Revenue Streams'!$C5="Monthly",'Revenue Streams'!$D5*(((MIN(DATE(YEAR((L$2-N('Revenue Streams'!$G5))),MONTH((L$2-N('Revenue Streams'!$G5))),1)+DAY('Revenue Streams'!$E5)-1,EOMONTH((L$2-N('Revenue Streams'!$G5)),0)))&gt;=(L$2-N('Revenue Streams'!$G5)))*((MIN(DATE(YEAR((L$2-N('Revenue Streams'!$G5))),MONTH((L$2-N('Revenue Streams'!$G5))),1)+DAY('Revenue Streams'!$E5)-1,EOMONTH((L$2-N('Revenue Streams'!$G5)),0)))&lt;=(L$3-N('Revenue Streams'!$G5)))*((MIN(DATE(YEAR((L$2-N('Revenue Streams'!$G5))),MONTH((L$2-N('Revenue Streams'!$G5))),1)+DAY('Revenue Streams'!$E5)-1,EOMONTH((L$2-N('Revenue Streams'!$G5)),0)))&gt;='Revenue Streams'!$E5)*((MIN(DATE(YEAR((L$2-N('Revenue Streams'!$G5))),MONTH((L$2-N('Revenue Streams'!$G5))),1)+DAY('Revenue Streams'!$E5)-1,EOMONTH((L$2-N('Revenue Streams'!$G5)),0)))&lt;=IF('Revenue Streams'!$F5="",DATE(9999,1,1),'Revenue Streams'!$F5))+((MIN(EOMONTH((L$2-N('Revenue Streams'!$G5)),0)+DAY('Revenue Streams'!$E5),EOMONTH((L$2-N('Revenue Streams'!$G5)),1)))&gt;=(L$2-N('Revenue Streams'!$G5)))*((MIN(EOMONTH((L$2-N('Revenue Streams'!$G5)),0)+DAY('Revenue Streams'!$E5),EOMONTH((L$2-N('Revenue Streams'!$G5)),1)))&lt;=(L$3-N('Revenue Streams'!$G5)))*((MIN(EOMONTH((L$2-N('Revenue Streams'!$G5)),0)+DAY('Revenue Streams'!$E5),EOMONTH((L$2-N('Revenue Streams'!$G5)),1)))&gt;='Revenue Streams'!$E5)*((MIN(EOMONTH((L$2-N('Revenue Streams'!$G5)),0)+DAY('Revenue Streams'!$E5),EOMONTH((L$2-N('Revenue Streams'!$G5)),1)))&lt;=IF('Revenue Streams'!$F5="",DATE(9999,1,1),'Revenue Streams'!$F5))+((MIN(EOMONTH((L$2-N('Revenue Streams'!$G5)),1)+DAY('Revenue Streams'!$E5),EOMONTH((L$2-N('Revenue Streams'!$G5)),2)))&gt;=(L$2-N('Revenue Streams'!$G5)))*((MIN(EOMONTH((L$2-N('Revenue Streams'!$G5)),1)+DAY('Revenue Streams'!$E5),EOMONTH((L$2-N('Revenue Streams'!$G5)),2)))&lt;=(L$3-N('Revenue Streams'!$G5)))*((MIN(EOMONTH((L$2-N('Revenue Streams'!$G5)),1)+DAY('Revenue Streams'!$E5),EOMONTH((L$2-N('Revenue Streams'!$G5)),2)))&gt;='Revenue Streams'!$E5)*((MIN(EOMONTH((L$2-N('Revenue Streams'!$G5)),1)+DAY('Revenue Streams'!$E5),EOMONTH((L$2-N('Revenue Streams'!$G5)),2)))&lt;=IF('Revenue Streams'!$F5="",DATE(9999,1,1),'Revenue Streams'!$F5))),IF(('Revenue Streams'!$E5&gt;=(L$2-N('Revenue Streams'!$G5)))*('Revenue Streams'!$E5&lt;=(L$3-N('Revenue Streams'!$G5)))=1,'Revenue Streams'!$D5,0)))</f>
        <v/>
      </c>
      <c r="M7" s="22">
        <f>IF(OR('Revenue Streams'!$D5="",'Revenue Streams'!$E5=""),0,IF('Revenue Streams'!$C5="Monthly",'Revenue Streams'!$D5*(((MIN(DATE(YEAR((M$2-N('Revenue Streams'!$G5))),MONTH((M$2-N('Revenue Streams'!$G5))),1)+DAY('Revenue Streams'!$E5)-1,EOMONTH((M$2-N('Revenue Streams'!$G5)),0)))&gt;=(M$2-N('Revenue Streams'!$G5)))*((MIN(DATE(YEAR((M$2-N('Revenue Streams'!$G5))),MONTH((M$2-N('Revenue Streams'!$G5))),1)+DAY('Revenue Streams'!$E5)-1,EOMONTH((M$2-N('Revenue Streams'!$G5)),0)))&lt;=(M$3-N('Revenue Streams'!$G5)))*((MIN(DATE(YEAR((M$2-N('Revenue Streams'!$G5))),MONTH((M$2-N('Revenue Streams'!$G5))),1)+DAY('Revenue Streams'!$E5)-1,EOMONTH((M$2-N('Revenue Streams'!$G5)),0)))&gt;='Revenue Streams'!$E5)*((MIN(DATE(YEAR((M$2-N('Revenue Streams'!$G5))),MONTH((M$2-N('Revenue Streams'!$G5))),1)+DAY('Revenue Streams'!$E5)-1,EOMONTH((M$2-N('Revenue Streams'!$G5)),0)))&lt;=IF('Revenue Streams'!$F5="",DATE(9999,1,1),'Revenue Streams'!$F5))+((MIN(EOMONTH((M$2-N('Revenue Streams'!$G5)),0)+DAY('Revenue Streams'!$E5),EOMONTH((M$2-N('Revenue Streams'!$G5)),1)))&gt;=(M$2-N('Revenue Streams'!$G5)))*((MIN(EOMONTH((M$2-N('Revenue Streams'!$G5)),0)+DAY('Revenue Streams'!$E5),EOMONTH((M$2-N('Revenue Streams'!$G5)),1)))&lt;=(M$3-N('Revenue Streams'!$G5)))*((MIN(EOMONTH((M$2-N('Revenue Streams'!$G5)),0)+DAY('Revenue Streams'!$E5),EOMONTH((M$2-N('Revenue Streams'!$G5)),1)))&gt;='Revenue Streams'!$E5)*((MIN(EOMONTH((M$2-N('Revenue Streams'!$G5)),0)+DAY('Revenue Streams'!$E5),EOMONTH((M$2-N('Revenue Streams'!$G5)),1)))&lt;=IF('Revenue Streams'!$F5="",DATE(9999,1,1),'Revenue Streams'!$F5))+((MIN(EOMONTH((M$2-N('Revenue Streams'!$G5)),1)+DAY('Revenue Streams'!$E5),EOMONTH((M$2-N('Revenue Streams'!$G5)),2)))&gt;=(M$2-N('Revenue Streams'!$G5)))*((MIN(EOMONTH((M$2-N('Revenue Streams'!$G5)),1)+DAY('Revenue Streams'!$E5),EOMONTH((M$2-N('Revenue Streams'!$G5)),2)))&lt;=(M$3-N('Revenue Streams'!$G5)))*((MIN(EOMONTH((M$2-N('Revenue Streams'!$G5)),1)+DAY('Revenue Streams'!$E5),EOMONTH((M$2-N('Revenue Streams'!$G5)),2)))&gt;='Revenue Streams'!$E5)*((MIN(EOMONTH((M$2-N('Revenue Streams'!$G5)),1)+DAY('Revenue Streams'!$E5),EOMONTH((M$2-N('Revenue Streams'!$G5)),2)))&lt;=IF('Revenue Streams'!$F5="",DATE(9999,1,1),'Revenue Streams'!$F5))),IF(('Revenue Streams'!$E5&gt;=(M$2-N('Revenue Streams'!$G5)))*('Revenue Streams'!$E5&lt;=(M$3-N('Revenue Streams'!$G5)))=1,'Revenue Streams'!$D5,0)))</f>
        <v/>
      </c>
      <c r="N7" s="22">
        <f>IF(OR('Revenue Streams'!$D5="",'Revenue Streams'!$E5=""),0,IF('Revenue Streams'!$C5="Monthly",'Revenue Streams'!$D5*(((MIN(DATE(YEAR((N$2-N('Revenue Streams'!$G5))),MONTH((N$2-N('Revenue Streams'!$G5))),1)+DAY('Revenue Streams'!$E5)-1,EOMONTH((N$2-N('Revenue Streams'!$G5)),0)))&gt;=(N$2-N('Revenue Streams'!$G5)))*((MIN(DATE(YEAR((N$2-N('Revenue Streams'!$G5))),MONTH((N$2-N('Revenue Streams'!$G5))),1)+DAY('Revenue Streams'!$E5)-1,EOMONTH((N$2-N('Revenue Streams'!$G5)),0)))&lt;=(N$3-N('Revenue Streams'!$G5)))*((MIN(DATE(YEAR((N$2-N('Revenue Streams'!$G5))),MONTH((N$2-N('Revenue Streams'!$G5))),1)+DAY('Revenue Streams'!$E5)-1,EOMONTH((N$2-N('Revenue Streams'!$G5)),0)))&gt;='Revenue Streams'!$E5)*((MIN(DATE(YEAR((N$2-N('Revenue Streams'!$G5))),MONTH((N$2-N('Revenue Streams'!$G5))),1)+DAY('Revenue Streams'!$E5)-1,EOMONTH((N$2-N('Revenue Streams'!$G5)),0)))&lt;=IF('Revenue Streams'!$F5="",DATE(9999,1,1),'Revenue Streams'!$F5))+((MIN(EOMONTH((N$2-N('Revenue Streams'!$G5)),0)+DAY('Revenue Streams'!$E5),EOMONTH((N$2-N('Revenue Streams'!$G5)),1)))&gt;=(N$2-N('Revenue Streams'!$G5)))*((MIN(EOMONTH((N$2-N('Revenue Streams'!$G5)),0)+DAY('Revenue Streams'!$E5),EOMONTH((N$2-N('Revenue Streams'!$G5)),1)))&lt;=(N$3-N('Revenue Streams'!$G5)))*((MIN(EOMONTH((N$2-N('Revenue Streams'!$G5)),0)+DAY('Revenue Streams'!$E5),EOMONTH((N$2-N('Revenue Streams'!$G5)),1)))&gt;='Revenue Streams'!$E5)*((MIN(EOMONTH((N$2-N('Revenue Streams'!$G5)),0)+DAY('Revenue Streams'!$E5),EOMONTH((N$2-N('Revenue Streams'!$G5)),1)))&lt;=IF('Revenue Streams'!$F5="",DATE(9999,1,1),'Revenue Streams'!$F5))+((MIN(EOMONTH((N$2-N('Revenue Streams'!$G5)),1)+DAY('Revenue Streams'!$E5),EOMONTH((N$2-N('Revenue Streams'!$G5)),2)))&gt;=(N$2-N('Revenue Streams'!$G5)))*((MIN(EOMONTH((N$2-N('Revenue Streams'!$G5)),1)+DAY('Revenue Streams'!$E5),EOMONTH((N$2-N('Revenue Streams'!$G5)),2)))&lt;=(N$3-N('Revenue Streams'!$G5)))*((MIN(EOMONTH((N$2-N('Revenue Streams'!$G5)),1)+DAY('Revenue Streams'!$E5),EOMONTH((N$2-N('Revenue Streams'!$G5)),2)))&gt;='Revenue Streams'!$E5)*((MIN(EOMONTH((N$2-N('Revenue Streams'!$G5)),1)+DAY('Revenue Streams'!$E5),EOMONTH((N$2-N('Revenue Streams'!$G5)),2)))&lt;=IF('Revenue Streams'!$F5="",DATE(9999,1,1),'Revenue Streams'!$F5))),IF(('Revenue Streams'!$E5&gt;=(N$2-N('Revenue Streams'!$G5)))*('Revenue Streams'!$E5&lt;=(N$3-N('Revenue Streams'!$G5)))=1,'Revenue Streams'!$D5,0)))</f>
        <v/>
      </c>
      <c r="O7" s="22">
        <f>IF(OR('Revenue Streams'!$D5="",'Revenue Streams'!$E5=""),0,IF('Revenue Streams'!$C5="Monthly",'Revenue Streams'!$D5*(((MIN(DATE(YEAR((O$2-N('Revenue Streams'!$G5))),MONTH((O$2-N('Revenue Streams'!$G5))),1)+DAY('Revenue Streams'!$E5)-1,EOMONTH((O$2-N('Revenue Streams'!$G5)),0)))&gt;=(O$2-N('Revenue Streams'!$G5)))*((MIN(DATE(YEAR((O$2-N('Revenue Streams'!$G5))),MONTH((O$2-N('Revenue Streams'!$G5))),1)+DAY('Revenue Streams'!$E5)-1,EOMONTH((O$2-N('Revenue Streams'!$G5)),0)))&lt;=(O$3-N('Revenue Streams'!$G5)))*((MIN(DATE(YEAR((O$2-N('Revenue Streams'!$G5))),MONTH((O$2-N('Revenue Streams'!$G5))),1)+DAY('Revenue Streams'!$E5)-1,EOMONTH((O$2-N('Revenue Streams'!$G5)),0)))&gt;='Revenue Streams'!$E5)*((MIN(DATE(YEAR((O$2-N('Revenue Streams'!$G5))),MONTH((O$2-N('Revenue Streams'!$G5))),1)+DAY('Revenue Streams'!$E5)-1,EOMONTH((O$2-N('Revenue Streams'!$G5)),0)))&lt;=IF('Revenue Streams'!$F5="",DATE(9999,1,1),'Revenue Streams'!$F5))+((MIN(EOMONTH((O$2-N('Revenue Streams'!$G5)),0)+DAY('Revenue Streams'!$E5),EOMONTH((O$2-N('Revenue Streams'!$G5)),1)))&gt;=(O$2-N('Revenue Streams'!$G5)))*((MIN(EOMONTH((O$2-N('Revenue Streams'!$G5)),0)+DAY('Revenue Streams'!$E5),EOMONTH((O$2-N('Revenue Streams'!$G5)),1)))&lt;=(O$3-N('Revenue Streams'!$G5)))*((MIN(EOMONTH((O$2-N('Revenue Streams'!$G5)),0)+DAY('Revenue Streams'!$E5),EOMONTH((O$2-N('Revenue Streams'!$G5)),1)))&gt;='Revenue Streams'!$E5)*((MIN(EOMONTH((O$2-N('Revenue Streams'!$G5)),0)+DAY('Revenue Streams'!$E5),EOMONTH((O$2-N('Revenue Streams'!$G5)),1)))&lt;=IF('Revenue Streams'!$F5="",DATE(9999,1,1),'Revenue Streams'!$F5))+((MIN(EOMONTH((O$2-N('Revenue Streams'!$G5)),1)+DAY('Revenue Streams'!$E5),EOMONTH((O$2-N('Revenue Streams'!$G5)),2)))&gt;=(O$2-N('Revenue Streams'!$G5)))*((MIN(EOMONTH((O$2-N('Revenue Streams'!$G5)),1)+DAY('Revenue Streams'!$E5),EOMONTH((O$2-N('Revenue Streams'!$G5)),2)))&lt;=(O$3-N('Revenue Streams'!$G5)))*((MIN(EOMONTH((O$2-N('Revenue Streams'!$G5)),1)+DAY('Revenue Streams'!$E5),EOMONTH((O$2-N('Revenue Streams'!$G5)),2)))&gt;='Revenue Streams'!$E5)*((MIN(EOMONTH((O$2-N('Revenue Streams'!$G5)),1)+DAY('Revenue Streams'!$E5),EOMONTH((O$2-N('Revenue Streams'!$G5)),2)))&lt;=IF('Revenue Streams'!$F5="",DATE(9999,1,1),'Revenue Streams'!$F5))),IF(('Revenue Streams'!$E5&gt;=(O$2-N('Revenue Streams'!$G5)))*('Revenue Streams'!$E5&lt;=(O$3-N('Revenue Streams'!$G5)))=1,'Revenue Streams'!$D5,0)))</f>
        <v/>
      </c>
      <c r="Q7" s="22">
        <f>IF(OR('Revenue Streams'!$D5="",'Revenue Streams'!$E5=""),0,IF('Revenue Streams'!$C5="Monthly",'Revenue Streams'!$D5*(((MIN(DATE(YEAR((Q$2-N('Revenue Streams'!$G5))),MONTH((Q$2-N('Revenue Streams'!$G5))),1)+DAY('Revenue Streams'!$E5)-1,EOMONTH((Q$2-N('Revenue Streams'!$G5)),0)))&gt;=(Q$2-N('Revenue Streams'!$G5)))*((MIN(DATE(YEAR((Q$2-N('Revenue Streams'!$G5))),MONTH((Q$2-N('Revenue Streams'!$G5))),1)+DAY('Revenue Streams'!$E5)-1,EOMONTH((Q$2-N('Revenue Streams'!$G5)),0)))&lt;=(Q$3-N('Revenue Streams'!$G5)))*((MIN(DATE(YEAR((Q$2-N('Revenue Streams'!$G5))),MONTH((Q$2-N('Revenue Streams'!$G5))),1)+DAY('Revenue Streams'!$E5)-1,EOMONTH((Q$2-N('Revenue Streams'!$G5)),0)))&gt;='Revenue Streams'!$E5)*((MIN(DATE(YEAR((Q$2-N('Revenue Streams'!$G5))),MONTH((Q$2-N('Revenue Streams'!$G5))),1)+DAY('Revenue Streams'!$E5)-1,EOMONTH((Q$2-N('Revenue Streams'!$G5)),0)))&lt;=IF('Revenue Streams'!$F5="",DATE(9999,1,1),'Revenue Streams'!$F5))+((MIN(EOMONTH((Q$2-N('Revenue Streams'!$G5)),0)+DAY('Revenue Streams'!$E5),EOMONTH((Q$2-N('Revenue Streams'!$G5)),1)))&gt;=(Q$2-N('Revenue Streams'!$G5)))*((MIN(EOMONTH((Q$2-N('Revenue Streams'!$G5)),0)+DAY('Revenue Streams'!$E5),EOMONTH((Q$2-N('Revenue Streams'!$G5)),1)))&lt;=(Q$3-N('Revenue Streams'!$G5)))*((MIN(EOMONTH((Q$2-N('Revenue Streams'!$G5)),0)+DAY('Revenue Streams'!$E5),EOMONTH((Q$2-N('Revenue Streams'!$G5)),1)))&gt;='Revenue Streams'!$E5)*((MIN(EOMONTH((Q$2-N('Revenue Streams'!$G5)),0)+DAY('Revenue Streams'!$E5),EOMONTH((Q$2-N('Revenue Streams'!$G5)),1)))&lt;=IF('Revenue Streams'!$F5="",DATE(9999,1,1),'Revenue Streams'!$F5))+((MIN(EOMONTH((Q$2-N('Revenue Streams'!$G5)),1)+DAY('Revenue Streams'!$E5),EOMONTH((Q$2-N('Revenue Streams'!$G5)),2)))&gt;=(Q$2-N('Revenue Streams'!$G5)))*((MIN(EOMONTH((Q$2-N('Revenue Streams'!$G5)),1)+DAY('Revenue Streams'!$E5),EOMONTH((Q$2-N('Revenue Streams'!$G5)),2)))&lt;=(Q$3-N('Revenue Streams'!$G5)))*((MIN(EOMONTH((Q$2-N('Revenue Streams'!$G5)),1)+DAY('Revenue Streams'!$E5),EOMONTH((Q$2-N('Revenue Streams'!$G5)),2)))&gt;='Revenue Streams'!$E5)*((MIN(EOMONTH((Q$2-N('Revenue Streams'!$G5)),1)+DAY('Revenue Streams'!$E5),EOMONTH((Q$2-N('Revenue Streams'!$G5)),2)))&lt;=IF('Revenue Streams'!$F5="",DATE(9999,1,1),'Revenue Streams'!$F5))),IF(('Revenue Streams'!$E5&gt;=(Q$2-N('Revenue Streams'!$G5)))*('Revenue Streams'!$E5&lt;=(Q$3-N('Revenue Streams'!$G5)))=1,'Revenue Streams'!$D5,0)))</f>
        <v/>
      </c>
      <c r="R7" s="37">
        <f>IF(OR('Revenue Streams'!$D5="",'Revenue Streams'!$E5=""),0,IF('Revenue Streams'!$C5="Monthly",'Revenue Streams'!$D5*(((MIN(DATE(YEAR((R$2-N('Revenue Streams'!$G5))),MONTH((R$2-N('Revenue Streams'!$G5))),1)+DAY('Revenue Streams'!$E5)-1,EOMONTH((R$2-N('Revenue Streams'!$G5)),0)))&gt;=(R$2-N('Revenue Streams'!$G5)))*((MIN(DATE(YEAR((R$2-N('Revenue Streams'!$G5))),MONTH((R$2-N('Revenue Streams'!$G5))),1)+DAY('Revenue Streams'!$E5)-1,EOMONTH((R$2-N('Revenue Streams'!$G5)),0)))&lt;=(R$3-N('Revenue Streams'!$G5)))*((MIN(DATE(YEAR((R$2-N('Revenue Streams'!$G5))),MONTH((R$2-N('Revenue Streams'!$G5))),1)+DAY('Revenue Streams'!$E5)-1,EOMONTH((R$2-N('Revenue Streams'!$G5)),0)))&gt;='Revenue Streams'!$E5)*((MIN(DATE(YEAR((R$2-N('Revenue Streams'!$G5))),MONTH((R$2-N('Revenue Streams'!$G5))),1)+DAY('Revenue Streams'!$E5)-1,EOMONTH((R$2-N('Revenue Streams'!$G5)),0)))&lt;=IF('Revenue Streams'!$F5="",DATE(9999,1,1),'Revenue Streams'!$F5))+((MIN(EOMONTH((R$2-N('Revenue Streams'!$G5)),0)+DAY('Revenue Streams'!$E5),EOMONTH((R$2-N('Revenue Streams'!$G5)),1)))&gt;=(R$2-N('Revenue Streams'!$G5)))*((MIN(EOMONTH((R$2-N('Revenue Streams'!$G5)),0)+DAY('Revenue Streams'!$E5),EOMONTH((R$2-N('Revenue Streams'!$G5)),1)))&lt;=(R$3-N('Revenue Streams'!$G5)))*((MIN(EOMONTH((R$2-N('Revenue Streams'!$G5)),0)+DAY('Revenue Streams'!$E5),EOMONTH((R$2-N('Revenue Streams'!$G5)),1)))&gt;='Revenue Streams'!$E5)*((MIN(EOMONTH((R$2-N('Revenue Streams'!$G5)),0)+DAY('Revenue Streams'!$E5),EOMONTH((R$2-N('Revenue Streams'!$G5)),1)))&lt;=IF('Revenue Streams'!$F5="",DATE(9999,1,1),'Revenue Streams'!$F5))+((MIN(EOMONTH((R$2-N('Revenue Streams'!$G5)),1)+DAY('Revenue Streams'!$E5),EOMONTH((R$2-N('Revenue Streams'!$G5)),2)))&gt;=(R$2-N('Revenue Streams'!$G5)))*((MIN(EOMONTH((R$2-N('Revenue Streams'!$G5)),1)+DAY('Revenue Streams'!$E5),EOMONTH((R$2-N('Revenue Streams'!$G5)),2)))&lt;=(R$3-N('Revenue Streams'!$G5)))*((MIN(EOMONTH((R$2-N('Revenue Streams'!$G5)),1)+DAY('Revenue Streams'!$E5),EOMONTH((R$2-N('Revenue Streams'!$G5)),2)))&gt;='Revenue Streams'!$E5)*((MIN(EOMONTH((R$2-N('Revenue Streams'!$G5)),1)+DAY('Revenue Streams'!$E5),EOMONTH((R$2-N('Revenue Streams'!$G5)),2)))&lt;=IF('Revenue Streams'!$F5="",DATE(9999,1,1),'Revenue Streams'!$F5))),IF(('Revenue Streams'!$E5&gt;=(R$2-N('Revenue Streams'!$G5)))*('Revenue Streams'!$E5&lt;=(R$3-N('Revenue Streams'!$G5)))=1,'Revenue Streams'!$D5,0)))</f>
        <v/>
      </c>
      <c r="S7" s="22">
        <f>IF(OR('Revenue Streams'!$D5="",'Revenue Streams'!$E5=""),0,IF('Revenue Streams'!$C5="Monthly",'Revenue Streams'!$D5*(((MIN(DATE(YEAR((S$2-N('Revenue Streams'!$G5))),MONTH((S$2-N('Revenue Streams'!$G5))),1)+DAY('Revenue Streams'!$E5)-1,EOMONTH((S$2-N('Revenue Streams'!$G5)),0)))&gt;=(S$2-N('Revenue Streams'!$G5)))*((MIN(DATE(YEAR((S$2-N('Revenue Streams'!$G5))),MONTH((S$2-N('Revenue Streams'!$G5))),1)+DAY('Revenue Streams'!$E5)-1,EOMONTH((S$2-N('Revenue Streams'!$G5)),0)))&lt;=(S$3-N('Revenue Streams'!$G5)))*((MIN(DATE(YEAR((S$2-N('Revenue Streams'!$G5))),MONTH((S$2-N('Revenue Streams'!$G5))),1)+DAY('Revenue Streams'!$E5)-1,EOMONTH((S$2-N('Revenue Streams'!$G5)),0)))&gt;='Revenue Streams'!$E5)*((MIN(DATE(YEAR((S$2-N('Revenue Streams'!$G5))),MONTH((S$2-N('Revenue Streams'!$G5))),1)+DAY('Revenue Streams'!$E5)-1,EOMONTH((S$2-N('Revenue Streams'!$G5)),0)))&lt;=IF('Revenue Streams'!$F5="",DATE(9999,1,1),'Revenue Streams'!$F5))+((MIN(EOMONTH((S$2-N('Revenue Streams'!$G5)),0)+DAY('Revenue Streams'!$E5),EOMONTH((S$2-N('Revenue Streams'!$G5)),1)))&gt;=(S$2-N('Revenue Streams'!$G5)))*((MIN(EOMONTH((S$2-N('Revenue Streams'!$G5)),0)+DAY('Revenue Streams'!$E5),EOMONTH((S$2-N('Revenue Streams'!$G5)),1)))&lt;=(S$3-N('Revenue Streams'!$G5)))*((MIN(EOMONTH((S$2-N('Revenue Streams'!$G5)),0)+DAY('Revenue Streams'!$E5),EOMONTH((S$2-N('Revenue Streams'!$G5)),1)))&gt;='Revenue Streams'!$E5)*((MIN(EOMONTH((S$2-N('Revenue Streams'!$G5)),0)+DAY('Revenue Streams'!$E5),EOMONTH((S$2-N('Revenue Streams'!$G5)),1)))&lt;=IF('Revenue Streams'!$F5="",DATE(9999,1,1),'Revenue Streams'!$F5))+((MIN(EOMONTH((S$2-N('Revenue Streams'!$G5)),1)+DAY('Revenue Streams'!$E5),EOMONTH((S$2-N('Revenue Streams'!$G5)),2)))&gt;=(S$2-N('Revenue Streams'!$G5)))*((MIN(EOMONTH((S$2-N('Revenue Streams'!$G5)),1)+DAY('Revenue Streams'!$E5),EOMONTH((S$2-N('Revenue Streams'!$G5)),2)))&lt;=(S$3-N('Revenue Streams'!$G5)))*((MIN(EOMONTH((S$2-N('Revenue Streams'!$G5)),1)+DAY('Revenue Streams'!$E5),EOMONTH((S$2-N('Revenue Streams'!$G5)),2)))&gt;='Revenue Streams'!$E5)*((MIN(EOMONTH((S$2-N('Revenue Streams'!$G5)),1)+DAY('Revenue Streams'!$E5),EOMONTH((S$2-N('Revenue Streams'!$G5)),2)))&lt;=IF('Revenue Streams'!$F5="",DATE(9999,1,1),'Revenue Streams'!$F5))),IF(('Revenue Streams'!$E5&gt;=(S$2-N('Revenue Streams'!$G5)))*('Revenue Streams'!$E5&lt;=(S$3-N('Revenue Streams'!$G5)))=1,'Revenue Streams'!$D5,0)))</f>
        <v/>
      </c>
      <c r="T7" s="37">
        <f>IF(OR('Revenue Streams'!$D5="",'Revenue Streams'!$E5=""),0,IF('Revenue Streams'!$C5="Monthly",'Revenue Streams'!$D5*(((MIN(DATE(YEAR((T$2-N('Revenue Streams'!$G5))),MONTH((T$2-N('Revenue Streams'!$G5))),1)+DAY('Revenue Streams'!$E5)-1,EOMONTH((T$2-N('Revenue Streams'!$G5)),0)))&gt;=(T$2-N('Revenue Streams'!$G5)))*((MIN(DATE(YEAR((T$2-N('Revenue Streams'!$G5))),MONTH((T$2-N('Revenue Streams'!$G5))),1)+DAY('Revenue Streams'!$E5)-1,EOMONTH((T$2-N('Revenue Streams'!$G5)),0)))&lt;=(T$3-N('Revenue Streams'!$G5)))*((MIN(DATE(YEAR((T$2-N('Revenue Streams'!$G5))),MONTH((T$2-N('Revenue Streams'!$G5))),1)+DAY('Revenue Streams'!$E5)-1,EOMONTH((T$2-N('Revenue Streams'!$G5)),0)))&gt;='Revenue Streams'!$E5)*((MIN(DATE(YEAR((T$2-N('Revenue Streams'!$G5))),MONTH((T$2-N('Revenue Streams'!$G5))),1)+DAY('Revenue Streams'!$E5)-1,EOMONTH((T$2-N('Revenue Streams'!$G5)),0)))&lt;=IF('Revenue Streams'!$F5="",DATE(9999,1,1),'Revenue Streams'!$F5))+((MIN(EOMONTH((T$2-N('Revenue Streams'!$G5)),0)+DAY('Revenue Streams'!$E5),EOMONTH((T$2-N('Revenue Streams'!$G5)),1)))&gt;=(T$2-N('Revenue Streams'!$G5)))*((MIN(EOMONTH((T$2-N('Revenue Streams'!$G5)),0)+DAY('Revenue Streams'!$E5),EOMONTH((T$2-N('Revenue Streams'!$G5)),1)))&lt;=(T$3-N('Revenue Streams'!$G5)))*((MIN(EOMONTH((T$2-N('Revenue Streams'!$G5)),0)+DAY('Revenue Streams'!$E5),EOMONTH((T$2-N('Revenue Streams'!$G5)),1)))&gt;='Revenue Streams'!$E5)*((MIN(EOMONTH((T$2-N('Revenue Streams'!$G5)),0)+DAY('Revenue Streams'!$E5),EOMONTH((T$2-N('Revenue Streams'!$G5)),1)))&lt;=IF('Revenue Streams'!$F5="",DATE(9999,1,1),'Revenue Streams'!$F5))+((MIN(EOMONTH((T$2-N('Revenue Streams'!$G5)),1)+DAY('Revenue Streams'!$E5),EOMONTH((T$2-N('Revenue Streams'!$G5)),2)))&gt;=(T$2-N('Revenue Streams'!$G5)))*((MIN(EOMONTH((T$2-N('Revenue Streams'!$G5)),1)+DAY('Revenue Streams'!$E5),EOMONTH((T$2-N('Revenue Streams'!$G5)),2)))&lt;=(T$3-N('Revenue Streams'!$G5)))*((MIN(EOMONTH((T$2-N('Revenue Streams'!$G5)),1)+DAY('Revenue Streams'!$E5),EOMONTH((T$2-N('Revenue Streams'!$G5)),2)))&gt;='Revenue Streams'!$E5)*((MIN(EOMONTH((T$2-N('Revenue Streams'!$G5)),1)+DAY('Revenue Streams'!$E5),EOMONTH((T$2-N('Revenue Streams'!$G5)),2)))&lt;=IF('Revenue Streams'!$F5="",DATE(9999,1,1),'Revenue Streams'!$F5))),IF(('Revenue Streams'!$E5&gt;=(T$2-N('Revenue Streams'!$G5)))*('Revenue Streams'!$E5&lt;=(T$3-N('Revenue Streams'!$G5)))=1,'Revenue Streams'!$D5,0)))</f>
        <v/>
      </c>
      <c r="U7" s="22">
        <f>IF(OR('Revenue Streams'!$D5="",'Revenue Streams'!$E5=""),0,IF('Revenue Streams'!$C5="Monthly",'Revenue Streams'!$D5*(((MIN(DATE(YEAR((U$2-N('Revenue Streams'!$G5))),MONTH((U$2-N('Revenue Streams'!$G5))),1)+DAY('Revenue Streams'!$E5)-1,EOMONTH((U$2-N('Revenue Streams'!$G5)),0)))&gt;=(U$2-N('Revenue Streams'!$G5)))*((MIN(DATE(YEAR((U$2-N('Revenue Streams'!$G5))),MONTH((U$2-N('Revenue Streams'!$G5))),1)+DAY('Revenue Streams'!$E5)-1,EOMONTH((U$2-N('Revenue Streams'!$G5)),0)))&lt;=(U$3-N('Revenue Streams'!$G5)))*((MIN(DATE(YEAR((U$2-N('Revenue Streams'!$G5))),MONTH((U$2-N('Revenue Streams'!$G5))),1)+DAY('Revenue Streams'!$E5)-1,EOMONTH((U$2-N('Revenue Streams'!$G5)),0)))&gt;='Revenue Streams'!$E5)*((MIN(DATE(YEAR((U$2-N('Revenue Streams'!$G5))),MONTH((U$2-N('Revenue Streams'!$G5))),1)+DAY('Revenue Streams'!$E5)-1,EOMONTH((U$2-N('Revenue Streams'!$G5)),0)))&lt;=IF('Revenue Streams'!$F5="",DATE(9999,1,1),'Revenue Streams'!$F5))+((MIN(EOMONTH((U$2-N('Revenue Streams'!$G5)),0)+DAY('Revenue Streams'!$E5),EOMONTH((U$2-N('Revenue Streams'!$G5)),1)))&gt;=(U$2-N('Revenue Streams'!$G5)))*((MIN(EOMONTH((U$2-N('Revenue Streams'!$G5)),0)+DAY('Revenue Streams'!$E5),EOMONTH((U$2-N('Revenue Streams'!$G5)),1)))&lt;=(U$3-N('Revenue Streams'!$G5)))*((MIN(EOMONTH((U$2-N('Revenue Streams'!$G5)),0)+DAY('Revenue Streams'!$E5),EOMONTH((U$2-N('Revenue Streams'!$G5)),1)))&gt;='Revenue Streams'!$E5)*((MIN(EOMONTH((U$2-N('Revenue Streams'!$G5)),0)+DAY('Revenue Streams'!$E5),EOMONTH((U$2-N('Revenue Streams'!$G5)),1)))&lt;=IF('Revenue Streams'!$F5="",DATE(9999,1,1),'Revenue Streams'!$F5))+((MIN(EOMONTH((U$2-N('Revenue Streams'!$G5)),1)+DAY('Revenue Streams'!$E5),EOMONTH((U$2-N('Revenue Streams'!$G5)),2)))&gt;=(U$2-N('Revenue Streams'!$G5)))*((MIN(EOMONTH((U$2-N('Revenue Streams'!$G5)),1)+DAY('Revenue Streams'!$E5),EOMONTH((U$2-N('Revenue Streams'!$G5)),2)))&lt;=(U$3-N('Revenue Streams'!$G5)))*((MIN(EOMONTH((U$2-N('Revenue Streams'!$G5)),1)+DAY('Revenue Streams'!$E5),EOMONTH((U$2-N('Revenue Streams'!$G5)),2)))&gt;='Revenue Streams'!$E5)*((MIN(EOMONTH((U$2-N('Revenue Streams'!$G5)),1)+DAY('Revenue Streams'!$E5),EOMONTH((U$2-N('Revenue Streams'!$G5)),2)))&lt;=IF('Revenue Streams'!$F5="",DATE(9999,1,1),'Revenue Streams'!$F5))),IF(('Revenue Streams'!$E5&gt;=(U$2-N('Revenue Streams'!$G5)))*('Revenue Streams'!$E5&lt;=(U$3-N('Revenue Streams'!$G5)))=1,'Revenue Streams'!$D5,0)))</f>
        <v/>
      </c>
      <c r="V7" s="22">
        <f>IF(OR('Revenue Streams'!$D5="",'Revenue Streams'!$E5=""),0,IF('Revenue Streams'!$C5="Monthly",'Revenue Streams'!$D5*(((MIN(DATE(YEAR((V$2-N('Revenue Streams'!$G5))),MONTH((V$2-N('Revenue Streams'!$G5))),1)+DAY('Revenue Streams'!$E5)-1,EOMONTH((V$2-N('Revenue Streams'!$G5)),0)))&gt;=(V$2-N('Revenue Streams'!$G5)))*((MIN(DATE(YEAR((V$2-N('Revenue Streams'!$G5))),MONTH((V$2-N('Revenue Streams'!$G5))),1)+DAY('Revenue Streams'!$E5)-1,EOMONTH((V$2-N('Revenue Streams'!$G5)),0)))&lt;=(V$3-N('Revenue Streams'!$G5)))*((MIN(DATE(YEAR((V$2-N('Revenue Streams'!$G5))),MONTH((V$2-N('Revenue Streams'!$G5))),1)+DAY('Revenue Streams'!$E5)-1,EOMONTH((V$2-N('Revenue Streams'!$G5)),0)))&gt;='Revenue Streams'!$E5)*((MIN(DATE(YEAR((V$2-N('Revenue Streams'!$G5))),MONTH((V$2-N('Revenue Streams'!$G5))),1)+DAY('Revenue Streams'!$E5)-1,EOMONTH((V$2-N('Revenue Streams'!$G5)),0)))&lt;=IF('Revenue Streams'!$F5="",DATE(9999,1,1),'Revenue Streams'!$F5))+((MIN(EOMONTH((V$2-N('Revenue Streams'!$G5)),0)+DAY('Revenue Streams'!$E5),EOMONTH((V$2-N('Revenue Streams'!$G5)),1)))&gt;=(V$2-N('Revenue Streams'!$G5)))*((MIN(EOMONTH((V$2-N('Revenue Streams'!$G5)),0)+DAY('Revenue Streams'!$E5),EOMONTH((V$2-N('Revenue Streams'!$G5)),1)))&lt;=(V$3-N('Revenue Streams'!$G5)))*((MIN(EOMONTH((V$2-N('Revenue Streams'!$G5)),0)+DAY('Revenue Streams'!$E5),EOMONTH((V$2-N('Revenue Streams'!$G5)),1)))&gt;='Revenue Streams'!$E5)*((MIN(EOMONTH((V$2-N('Revenue Streams'!$G5)),0)+DAY('Revenue Streams'!$E5),EOMONTH((V$2-N('Revenue Streams'!$G5)),1)))&lt;=IF('Revenue Streams'!$F5="",DATE(9999,1,1),'Revenue Streams'!$F5))+((MIN(EOMONTH((V$2-N('Revenue Streams'!$G5)),1)+DAY('Revenue Streams'!$E5),EOMONTH((V$2-N('Revenue Streams'!$G5)),2)))&gt;=(V$2-N('Revenue Streams'!$G5)))*((MIN(EOMONTH((V$2-N('Revenue Streams'!$G5)),1)+DAY('Revenue Streams'!$E5),EOMONTH((V$2-N('Revenue Streams'!$G5)),2)))&lt;=(V$3-N('Revenue Streams'!$G5)))*((MIN(EOMONTH((V$2-N('Revenue Streams'!$G5)),1)+DAY('Revenue Streams'!$E5),EOMONTH((V$2-N('Revenue Streams'!$G5)),2)))&gt;='Revenue Streams'!$E5)*((MIN(EOMONTH((V$2-N('Revenue Streams'!$G5)),1)+DAY('Revenue Streams'!$E5),EOMONTH((V$2-N('Revenue Streams'!$G5)),2)))&lt;=IF('Revenue Streams'!$F5="",DATE(9999,1,1),'Revenue Streams'!$F5))),IF(('Revenue Streams'!$E5&gt;=(V$2-N('Revenue Streams'!$G5)))*('Revenue Streams'!$E5&lt;=(V$3-N('Revenue Streams'!$G5)))=1,'Revenue Streams'!$D5,0)))</f>
        <v/>
      </c>
      <c r="W7" s="22">
        <f>IF(OR('Revenue Streams'!$D5="",'Revenue Streams'!$E5=""),0,IF('Revenue Streams'!$C5="Monthly",'Revenue Streams'!$D5*(((MIN(DATE(YEAR((W$2-N('Revenue Streams'!$G5))),MONTH((W$2-N('Revenue Streams'!$G5))),1)+DAY('Revenue Streams'!$E5)-1,EOMONTH((W$2-N('Revenue Streams'!$G5)),0)))&gt;=(W$2-N('Revenue Streams'!$G5)))*((MIN(DATE(YEAR((W$2-N('Revenue Streams'!$G5))),MONTH((W$2-N('Revenue Streams'!$G5))),1)+DAY('Revenue Streams'!$E5)-1,EOMONTH((W$2-N('Revenue Streams'!$G5)),0)))&lt;=(W$3-N('Revenue Streams'!$G5)))*((MIN(DATE(YEAR((W$2-N('Revenue Streams'!$G5))),MONTH((W$2-N('Revenue Streams'!$G5))),1)+DAY('Revenue Streams'!$E5)-1,EOMONTH((W$2-N('Revenue Streams'!$G5)),0)))&gt;='Revenue Streams'!$E5)*((MIN(DATE(YEAR((W$2-N('Revenue Streams'!$G5))),MONTH((W$2-N('Revenue Streams'!$G5))),1)+DAY('Revenue Streams'!$E5)-1,EOMONTH((W$2-N('Revenue Streams'!$G5)),0)))&lt;=IF('Revenue Streams'!$F5="",DATE(9999,1,1),'Revenue Streams'!$F5))+((MIN(EOMONTH((W$2-N('Revenue Streams'!$G5)),0)+DAY('Revenue Streams'!$E5),EOMONTH((W$2-N('Revenue Streams'!$G5)),1)))&gt;=(W$2-N('Revenue Streams'!$G5)))*((MIN(EOMONTH((W$2-N('Revenue Streams'!$G5)),0)+DAY('Revenue Streams'!$E5),EOMONTH((W$2-N('Revenue Streams'!$G5)),1)))&lt;=(W$3-N('Revenue Streams'!$G5)))*((MIN(EOMONTH((W$2-N('Revenue Streams'!$G5)),0)+DAY('Revenue Streams'!$E5),EOMONTH((W$2-N('Revenue Streams'!$G5)),1)))&gt;='Revenue Streams'!$E5)*((MIN(EOMONTH((W$2-N('Revenue Streams'!$G5)),0)+DAY('Revenue Streams'!$E5),EOMONTH((W$2-N('Revenue Streams'!$G5)),1)))&lt;=IF('Revenue Streams'!$F5="",DATE(9999,1,1),'Revenue Streams'!$F5))+((MIN(EOMONTH((W$2-N('Revenue Streams'!$G5)),1)+DAY('Revenue Streams'!$E5),EOMONTH((W$2-N('Revenue Streams'!$G5)),2)))&gt;=(W$2-N('Revenue Streams'!$G5)))*((MIN(EOMONTH((W$2-N('Revenue Streams'!$G5)),1)+DAY('Revenue Streams'!$E5),EOMONTH((W$2-N('Revenue Streams'!$G5)),2)))&lt;=(W$3-N('Revenue Streams'!$G5)))*((MIN(EOMONTH((W$2-N('Revenue Streams'!$G5)),1)+DAY('Revenue Streams'!$E5),EOMONTH((W$2-N('Revenue Streams'!$G5)),2)))&gt;='Revenue Streams'!$E5)*((MIN(EOMONTH((W$2-N('Revenue Streams'!$G5)),1)+DAY('Revenue Streams'!$E5),EOMONTH((W$2-N('Revenue Streams'!$G5)),2)))&lt;=IF('Revenue Streams'!$F5="",DATE(9999,1,1),'Revenue Streams'!$F5))),IF(('Revenue Streams'!$E5&gt;=(W$2-N('Revenue Streams'!$G5)))*('Revenue Streams'!$E5&lt;=(W$3-N('Revenue Streams'!$G5)))=1,'Revenue Streams'!$D5,0)))</f>
        <v/>
      </c>
      <c r="X7" s="22">
        <f>IF(OR('Revenue Streams'!$D5="",'Revenue Streams'!$E5=""),0,IF('Revenue Streams'!$C5="Monthly",'Revenue Streams'!$D5*(((MIN(DATE(YEAR((X$2-N('Revenue Streams'!$G5))),MONTH((X$2-N('Revenue Streams'!$G5))),1)+DAY('Revenue Streams'!$E5)-1,EOMONTH((X$2-N('Revenue Streams'!$G5)),0)))&gt;=(X$2-N('Revenue Streams'!$G5)))*((MIN(DATE(YEAR((X$2-N('Revenue Streams'!$G5))),MONTH((X$2-N('Revenue Streams'!$G5))),1)+DAY('Revenue Streams'!$E5)-1,EOMONTH((X$2-N('Revenue Streams'!$G5)),0)))&lt;=(X$3-N('Revenue Streams'!$G5)))*((MIN(DATE(YEAR((X$2-N('Revenue Streams'!$G5))),MONTH((X$2-N('Revenue Streams'!$G5))),1)+DAY('Revenue Streams'!$E5)-1,EOMONTH((X$2-N('Revenue Streams'!$G5)),0)))&gt;='Revenue Streams'!$E5)*((MIN(DATE(YEAR((X$2-N('Revenue Streams'!$G5))),MONTH((X$2-N('Revenue Streams'!$G5))),1)+DAY('Revenue Streams'!$E5)-1,EOMONTH((X$2-N('Revenue Streams'!$G5)),0)))&lt;=IF('Revenue Streams'!$F5="",DATE(9999,1,1),'Revenue Streams'!$F5))+((MIN(EOMONTH((X$2-N('Revenue Streams'!$G5)),0)+DAY('Revenue Streams'!$E5),EOMONTH((X$2-N('Revenue Streams'!$G5)),1)))&gt;=(X$2-N('Revenue Streams'!$G5)))*((MIN(EOMONTH((X$2-N('Revenue Streams'!$G5)),0)+DAY('Revenue Streams'!$E5),EOMONTH((X$2-N('Revenue Streams'!$G5)),1)))&lt;=(X$3-N('Revenue Streams'!$G5)))*((MIN(EOMONTH((X$2-N('Revenue Streams'!$G5)),0)+DAY('Revenue Streams'!$E5),EOMONTH((X$2-N('Revenue Streams'!$G5)),1)))&gt;='Revenue Streams'!$E5)*((MIN(EOMONTH((X$2-N('Revenue Streams'!$G5)),0)+DAY('Revenue Streams'!$E5),EOMONTH((X$2-N('Revenue Streams'!$G5)),1)))&lt;=IF('Revenue Streams'!$F5="",DATE(9999,1,1),'Revenue Streams'!$F5))+((MIN(EOMONTH((X$2-N('Revenue Streams'!$G5)),1)+DAY('Revenue Streams'!$E5),EOMONTH((X$2-N('Revenue Streams'!$G5)),2)))&gt;=(X$2-N('Revenue Streams'!$G5)))*((MIN(EOMONTH((X$2-N('Revenue Streams'!$G5)),1)+DAY('Revenue Streams'!$E5),EOMONTH((X$2-N('Revenue Streams'!$G5)),2)))&lt;=(X$3-N('Revenue Streams'!$G5)))*((MIN(EOMONTH((X$2-N('Revenue Streams'!$G5)),1)+DAY('Revenue Streams'!$E5),EOMONTH((X$2-N('Revenue Streams'!$G5)),2)))&gt;='Revenue Streams'!$E5)*((MIN(EOMONTH((X$2-N('Revenue Streams'!$G5)),1)+DAY('Revenue Streams'!$E5),EOMONTH((X$2-N('Revenue Streams'!$G5)),2)))&lt;=IF('Revenue Streams'!$F5="",DATE(9999,1,1),'Revenue Streams'!$F5))),IF(('Revenue Streams'!$E5&gt;=(X$2-N('Revenue Streams'!$G5)))*('Revenue Streams'!$E5&lt;=(X$3-N('Revenue Streams'!$G5)))=1,'Revenue Streams'!$D5,0)))</f>
        <v/>
      </c>
      <c r="Y7" s="22">
        <f>IF(OR('Revenue Streams'!$D5="",'Revenue Streams'!$E5=""),0,IF('Revenue Streams'!$C5="Monthly",'Revenue Streams'!$D5*(((MIN(DATE(YEAR((Y$2-N('Revenue Streams'!$G5))),MONTH((Y$2-N('Revenue Streams'!$G5))),1)+DAY('Revenue Streams'!$E5)-1,EOMONTH((Y$2-N('Revenue Streams'!$G5)),0)))&gt;=(Y$2-N('Revenue Streams'!$G5)))*((MIN(DATE(YEAR((Y$2-N('Revenue Streams'!$G5))),MONTH((Y$2-N('Revenue Streams'!$G5))),1)+DAY('Revenue Streams'!$E5)-1,EOMONTH((Y$2-N('Revenue Streams'!$G5)),0)))&lt;=(Y$3-N('Revenue Streams'!$G5)))*((MIN(DATE(YEAR((Y$2-N('Revenue Streams'!$G5))),MONTH((Y$2-N('Revenue Streams'!$G5))),1)+DAY('Revenue Streams'!$E5)-1,EOMONTH((Y$2-N('Revenue Streams'!$G5)),0)))&gt;='Revenue Streams'!$E5)*((MIN(DATE(YEAR((Y$2-N('Revenue Streams'!$G5))),MONTH((Y$2-N('Revenue Streams'!$G5))),1)+DAY('Revenue Streams'!$E5)-1,EOMONTH((Y$2-N('Revenue Streams'!$G5)),0)))&lt;=IF('Revenue Streams'!$F5="",DATE(9999,1,1),'Revenue Streams'!$F5))+((MIN(EOMONTH((Y$2-N('Revenue Streams'!$G5)),0)+DAY('Revenue Streams'!$E5),EOMONTH((Y$2-N('Revenue Streams'!$G5)),1)))&gt;=(Y$2-N('Revenue Streams'!$G5)))*((MIN(EOMONTH((Y$2-N('Revenue Streams'!$G5)),0)+DAY('Revenue Streams'!$E5),EOMONTH((Y$2-N('Revenue Streams'!$G5)),1)))&lt;=(Y$3-N('Revenue Streams'!$G5)))*((MIN(EOMONTH((Y$2-N('Revenue Streams'!$G5)),0)+DAY('Revenue Streams'!$E5),EOMONTH((Y$2-N('Revenue Streams'!$G5)),1)))&gt;='Revenue Streams'!$E5)*((MIN(EOMONTH((Y$2-N('Revenue Streams'!$G5)),0)+DAY('Revenue Streams'!$E5),EOMONTH((Y$2-N('Revenue Streams'!$G5)),1)))&lt;=IF('Revenue Streams'!$F5="",DATE(9999,1,1),'Revenue Streams'!$F5))+((MIN(EOMONTH((Y$2-N('Revenue Streams'!$G5)),1)+DAY('Revenue Streams'!$E5),EOMONTH((Y$2-N('Revenue Streams'!$G5)),2)))&gt;=(Y$2-N('Revenue Streams'!$G5)))*((MIN(EOMONTH((Y$2-N('Revenue Streams'!$G5)),1)+DAY('Revenue Streams'!$E5),EOMONTH((Y$2-N('Revenue Streams'!$G5)),2)))&lt;=(Y$3-N('Revenue Streams'!$G5)))*((MIN(EOMONTH((Y$2-N('Revenue Streams'!$G5)),1)+DAY('Revenue Streams'!$E5),EOMONTH((Y$2-N('Revenue Streams'!$G5)),2)))&gt;='Revenue Streams'!$E5)*((MIN(EOMONTH((Y$2-N('Revenue Streams'!$G5)),1)+DAY('Revenue Streams'!$E5),EOMONTH((Y$2-N('Revenue Streams'!$G5)),2)))&lt;=IF('Revenue Streams'!$F5="",DATE(9999,1,1),'Revenue Streams'!$F5))),IF(('Revenue Streams'!$E5&gt;=(Y$2-N('Revenue Streams'!$G5)))*('Revenue Streams'!$E5&lt;=(Y$3-N('Revenue Streams'!$G5)))=1,'Revenue Streams'!$D5,0)))</f>
        <v/>
      </c>
      <c r="Z7" s="22">
        <f>IF(OR('Revenue Streams'!$D5="",'Revenue Streams'!$E5=""),0,IF('Revenue Streams'!$C5="Monthly",'Revenue Streams'!$D5*(((MIN(DATE(YEAR((Z$2-N('Revenue Streams'!$G5))),MONTH((Z$2-N('Revenue Streams'!$G5))),1)+DAY('Revenue Streams'!$E5)-1,EOMONTH((Z$2-N('Revenue Streams'!$G5)),0)))&gt;=(Z$2-N('Revenue Streams'!$G5)))*((MIN(DATE(YEAR((Z$2-N('Revenue Streams'!$G5))),MONTH((Z$2-N('Revenue Streams'!$G5))),1)+DAY('Revenue Streams'!$E5)-1,EOMONTH((Z$2-N('Revenue Streams'!$G5)),0)))&lt;=(Z$3-N('Revenue Streams'!$G5)))*((MIN(DATE(YEAR((Z$2-N('Revenue Streams'!$G5))),MONTH((Z$2-N('Revenue Streams'!$G5))),1)+DAY('Revenue Streams'!$E5)-1,EOMONTH((Z$2-N('Revenue Streams'!$G5)),0)))&gt;='Revenue Streams'!$E5)*((MIN(DATE(YEAR((Z$2-N('Revenue Streams'!$G5))),MONTH((Z$2-N('Revenue Streams'!$G5))),1)+DAY('Revenue Streams'!$E5)-1,EOMONTH((Z$2-N('Revenue Streams'!$G5)),0)))&lt;=IF('Revenue Streams'!$F5="",DATE(9999,1,1),'Revenue Streams'!$F5))+((MIN(EOMONTH((Z$2-N('Revenue Streams'!$G5)),0)+DAY('Revenue Streams'!$E5),EOMONTH((Z$2-N('Revenue Streams'!$G5)),1)))&gt;=(Z$2-N('Revenue Streams'!$G5)))*((MIN(EOMONTH((Z$2-N('Revenue Streams'!$G5)),0)+DAY('Revenue Streams'!$E5),EOMONTH((Z$2-N('Revenue Streams'!$G5)),1)))&lt;=(Z$3-N('Revenue Streams'!$G5)))*((MIN(EOMONTH((Z$2-N('Revenue Streams'!$G5)),0)+DAY('Revenue Streams'!$E5),EOMONTH((Z$2-N('Revenue Streams'!$G5)),1)))&gt;='Revenue Streams'!$E5)*((MIN(EOMONTH((Z$2-N('Revenue Streams'!$G5)),0)+DAY('Revenue Streams'!$E5),EOMONTH((Z$2-N('Revenue Streams'!$G5)),1)))&lt;=IF('Revenue Streams'!$F5="",DATE(9999,1,1),'Revenue Streams'!$F5))+((MIN(EOMONTH((Z$2-N('Revenue Streams'!$G5)),1)+DAY('Revenue Streams'!$E5),EOMONTH((Z$2-N('Revenue Streams'!$G5)),2)))&gt;=(Z$2-N('Revenue Streams'!$G5)))*((MIN(EOMONTH((Z$2-N('Revenue Streams'!$G5)),1)+DAY('Revenue Streams'!$E5),EOMONTH((Z$2-N('Revenue Streams'!$G5)),2)))&lt;=(Z$3-N('Revenue Streams'!$G5)))*((MIN(EOMONTH((Z$2-N('Revenue Streams'!$G5)),1)+DAY('Revenue Streams'!$E5),EOMONTH((Z$2-N('Revenue Streams'!$G5)),2)))&gt;='Revenue Streams'!$E5)*((MIN(EOMONTH((Z$2-N('Revenue Streams'!$G5)),1)+DAY('Revenue Streams'!$E5),EOMONTH((Z$2-N('Revenue Streams'!$G5)),2)))&lt;=IF('Revenue Streams'!$F5="",DATE(9999,1,1),'Revenue Streams'!$F5))),IF(('Revenue Streams'!$E5&gt;=(Z$2-N('Revenue Streams'!$G5)))*('Revenue Streams'!$E5&lt;=(Z$3-N('Revenue Streams'!$G5)))=1,'Revenue Streams'!$D5,0)))</f>
        <v/>
      </c>
      <c r="AA7" s="22">
        <f>IF(OR('Revenue Streams'!$D5="",'Revenue Streams'!$E5=""),0,IF('Revenue Streams'!$C5="Monthly",'Revenue Streams'!$D5*(((MIN(DATE(YEAR((AA$2-N('Revenue Streams'!$G5))),MONTH((AA$2-N('Revenue Streams'!$G5))),1)+DAY('Revenue Streams'!$E5)-1,EOMONTH((AA$2-N('Revenue Streams'!$G5)),0)))&gt;=(AA$2-N('Revenue Streams'!$G5)))*((MIN(DATE(YEAR((AA$2-N('Revenue Streams'!$G5))),MONTH((AA$2-N('Revenue Streams'!$G5))),1)+DAY('Revenue Streams'!$E5)-1,EOMONTH((AA$2-N('Revenue Streams'!$G5)),0)))&lt;=(AA$3-N('Revenue Streams'!$G5)))*((MIN(DATE(YEAR((AA$2-N('Revenue Streams'!$G5))),MONTH((AA$2-N('Revenue Streams'!$G5))),1)+DAY('Revenue Streams'!$E5)-1,EOMONTH((AA$2-N('Revenue Streams'!$G5)),0)))&gt;='Revenue Streams'!$E5)*((MIN(DATE(YEAR((AA$2-N('Revenue Streams'!$G5))),MONTH((AA$2-N('Revenue Streams'!$G5))),1)+DAY('Revenue Streams'!$E5)-1,EOMONTH((AA$2-N('Revenue Streams'!$G5)),0)))&lt;=IF('Revenue Streams'!$F5="",DATE(9999,1,1),'Revenue Streams'!$F5))+((MIN(EOMONTH((AA$2-N('Revenue Streams'!$G5)),0)+DAY('Revenue Streams'!$E5),EOMONTH((AA$2-N('Revenue Streams'!$G5)),1)))&gt;=(AA$2-N('Revenue Streams'!$G5)))*((MIN(EOMONTH((AA$2-N('Revenue Streams'!$G5)),0)+DAY('Revenue Streams'!$E5),EOMONTH((AA$2-N('Revenue Streams'!$G5)),1)))&lt;=(AA$3-N('Revenue Streams'!$G5)))*((MIN(EOMONTH((AA$2-N('Revenue Streams'!$G5)),0)+DAY('Revenue Streams'!$E5),EOMONTH((AA$2-N('Revenue Streams'!$G5)),1)))&gt;='Revenue Streams'!$E5)*((MIN(EOMONTH((AA$2-N('Revenue Streams'!$G5)),0)+DAY('Revenue Streams'!$E5),EOMONTH((AA$2-N('Revenue Streams'!$G5)),1)))&lt;=IF('Revenue Streams'!$F5="",DATE(9999,1,1),'Revenue Streams'!$F5))+((MIN(EOMONTH((AA$2-N('Revenue Streams'!$G5)),1)+DAY('Revenue Streams'!$E5),EOMONTH((AA$2-N('Revenue Streams'!$G5)),2)))&gt;=(AA$2-N('Revenue Streams'!$G5)))*((MIN(EOMONTH((AA$2-N('Revenue Streams'!$G5)),1)+DAY('Revenue Streams'!$E5),EOMONTH((AA$2-N('Revenue Streams'!$G5)),2)))&lt;=(AA$3-N('Revenue Streams'!$G5)))*((MIN(EOMONTH((AA$2-N('Revenue Streams'!$G5)),1)+DAY('Revenue Streams'!$E5),EOMONTH((AA$2-N('Revenue Streams'!$G5)),2)))&gt;='Revenue Streams'!$E5)*((MIN(EOMONTH((AA$2-N('Revenue Streams'!$G5)),1)+DAY('Revenue Streams'!$E5),EOMONTH((AA$2-N('Revenue Streams'!$G5)),2)))&lt;=IF('Revenue Streams'!$F5="",DATE(9999,1,1),'Revenue Streams'!$F5))),IF(('Revenue Streams'!$E5&gt;=(AA$2-N('Revenue Streams'!$G5)))*('Revenue Streams'!$E5&lt;=(AA$3-N('Revenue Streams'!$G5)))=1,'Revenue Streams'!$D5,0)))</f>
        <v/>
      </c>
      <c r="AB7" s="22">
        <f>IF(OR('Revenue Streams'!$D5="",'Revenue Streams'!$E5=""),0,IF('Revenue Streams'!$C5="Monthly",'Revenue Streams'!$D5*(((MIN(DATE(YEAR((AB$2-N('Revenue Streams'!$G5))),MONTH((AB$2-N('Revenue Streams'!$G5))),1)+DAY('Revenue Streams'!$E5)-1,EOMONTH((AB$2-N('Revenue Streams'!$G5)),0)))&gt;=(AB$2-N('Revenue Streams'!$G5)))*((MIN(DATE(YEAR((AB$2-N('Revenue Streams'!$G5))),MONTH((AB$2-N('Revenue Streams'!$G5))),1)+DAY('Revenue Streams'!$E5)-1,EOMONTH((AB$2-N('Revenue Streams'!$G5)),0)))&lt;=(AB$3-N('Revenue Streams'!$G5)))*((MIN(DATE(YEAR((AB$2-N('Revenue Streams'!$G5))),MONTH((AB$2-N('Revenue Streams'!$G5))),1)+DAY('Revenue Streams'!$E5)-1,EOMONTH((AB$2-N('Revenue Streams'!$G5)),0)))&gt;='Revenue Streams'!$E5)*((MIN(DATE(YEAR((AB$2-N('Revenue Streams'!$G5))),MONTH((AB$2-N('Revenue Streams'!$G5))),1)+DAY('Revenue Streams'!$E5)-1,EOMONTH((AB$2-N('Revenue Streams'!$G5)),0)))&lt;=IF('Revenue Streams'!$F5="",DATE(9999,1,1),'Revenue Streams'!$F5))+((MIN(EOMONTH((AB$2-N('Revenue Streams'!$G5)),0)+DAY('Revenue Streams'!$E5),EOMONTH((AB$2-N('Revenue Streams'!$G5)),1)))&gt;=(AB$2-N('Revenue Streams'!$G5)))*((MIN(EOMONTH((AB$2-N('Revenue Streams'!$G5)),0)+DAY('Revenue Streams'!$E5),EOMONTH((AB$2-N('Revenue Streams'!$G5)),1)))&lt;=(AB$3-N('Revenue Streams'!$G5)))*((MIN(EOMONTH((AB$2-N('Revenue Streams'!$G5)),0)+DAY('Revenue Streams'!$E5),EOMONTH((AB$2-N('Revenue Streams'!$G5)),1)))&gt;='Revenue Streams'!$E5)*((MIN(EOMONTH((AB$2-N('Revenue Streams'!$G5)),0)+DAY('Revenue Streams'!$E5),EOMONTH((AB$2-N('Revenue Streams'!$G5)),1)))&lt;=IF('Revenue Streams'!$F5="",DATE(9999,1,1),'Revenue Streams'!$F5))+((MIN(EOMONTH((AB$2-N('Revenue Streams'!$G5)),1)+DAY('Revenue Streams'!$E5),EOMONTH((AB$2-N('Revenue Streams'!$G5)),2)))&gt;=(AB$2-N('Revenue Streams'!$G5)))*((MIN(EOMONTH((AB$2-N('Revenue Streams'!$G5)),1)+DAY('Revenue Streams'!$E5),EOMONTH((AB$2-N('Revenue Streams'!$G5)),2)))&lt;=(AB$3-N('Revenue Streams'!$G5)))*((MIN(EOMONTH((AB$2-N('Revenue Streams'!$G5)),1)+DAY('Revenue Streams'!$E5),EOMONTH((AB$2-N('Revenue Streams'!$G5)),2)))&gt;='Revenue Streams'!$E5)*((MIN(EOMONTH((AB$2-N('Revenue Streams'!$G5)),1)+DAY('Revenue Streams'!$E5),EOMONTH((AB$2-N('Revenue Streams'!$G5)),2)))&lt;=IF('Revenue Streams'!$F5="",DATE(9999,1,1),'Revenue Streams'!$F5))),IF(('Revenue Streams'!$E5&gt;=(AB$2-N('Revenue Streams'!$G5)))*('Revenue Streams'!$E5&lt;=(AB$3-N('Revenue Streams'!$G5)))=1,'Revenue Streams'!$D5,0)))</f>
        <v/>
      </c>
    </row>
    <row r="8" ht="15" customHeight="1" s="23">
      <c r="A8" s="22">
        <f>IF('Revenue Streams'!$B6="","",'Revenue Streams'!$B6)</f>
        <v/>
      </c>
      <c r="B8" s="22">
        <f>IF('Revenue Streams'!$A6="","",'Revenue Streams'!$A6)</f>
        <v/>
      </c>
      <c r="C8" s="22">
        <f>IF(OR('Revenue Streams'!$D6="",'Revenue Streams'!$E6=""),0,IF('Revenue Streams'!$C6="Monthly",'Revenue Streams'!$D6*(((MIN(DATE(YEAR((C$2-N('Revenue Streams'!$G6))),MONTH((C$2-N('Revenue Streams'!$G6))),1)+DAY('Revenue Streams'!$E6)-1,EOMONTH((C$2-N('Revenue Streams'!$G6)),0)))&gt;=(C$2-N('Revenue Streams'!$G6)))*((MIN(DATE(YEAR((C$2-N('Revenue Streams'!$G6))),MONTH((C$2-N('Revenue Streams'!$G6))),1)+DAY('Revenue Streams'!$E6)-1,EOMONTH((C$2-N('Revenue Streams'!$G6)),0)))&lt;=(C$3-N('Revenue Streams'!$G6)))*((MIN(DATE(YEAR((C$2-N('Revenue Streams'!$G6))),MONTH((C$2-N('Revenue Streams'!$G6))),1)+DAY('Revenue Streams'!$E6)-1,EOMONTH((C$2-N('Revenue Streams'!$G6)),0)))&gt;='Revenue Streams'!$E6)*((MIN(DATE(YEAR((C$2-N('Revenue Streams'!$G6))),MONTH((C$2-N('Revenue Streams'!$G6))),1)+DAY('Revenue Streams'!$E6)-1,EOMONTH((C$2-N('Revenue Streams'!$G6)),0)))&lt;=IF('Revenue Streams'!$F6="",DATE(9999,1,1),'Revenue Streams'!$F6))+((MIN(EOMONTH((C$2-N('Revenue Streams'!$G6)),0)+DAY('Revenue Streams'!$E6),EOMONTH((C$2-N('Revenue Streams'!$G6)),1)))&gt;=(C$2-N('Revenue Streams'!$G6)))*((MIN(EOMONTH((C$2-N('Revenue Streams'!$G6)),0)+DAY('Revenue Streams'!$E6),EOMONTH((C$2-N('Revenue Streams'!$G6)),1)))&lt;=(C$3-N('Revenue Streams'!$G6)))*((MIN(EOMONTH((C$2-N('Revenue Streams'!$G6)),0)+DAY('Revenue Streams'!$E6),EOMONTH((C$2-N('Revenue Streams'!$G6)),1)))&gt;='Revenue Streams'!$E6)*((MIN(EOMONTH((C$2-N('Revenue Streams'!$G6)),0)+DAY('Revenue Streams'!$E6),EOMONTH((C$2-N('Revenue Streams'!$G6)),1)))&lt;=IF('Revenue Streams'!$F6="",DATE(9999,1,1),'Revenue Streams'!$F6))+((MIN(EOMONTH((C$2-N('Revenue Streams'!$G6)),1)+DAY('Revenue Streams'!$E6),EOMONTH((C$2-N('Revenue Streams'!$G6)),2)))&gt;=(C$2-N('Revenue Streams'!$G6)))*((MIN(EOMONTH((C$2-N('Revenue Streams'!$G6)),1)+DAY('Revenue Streams'!$E6),EOMONTH((C$2-N('Revenue Streams'!$G6)),2)))&lt;=(C$3-N('Revenue Streams'!$G6)))*((MIN(EOMONTH((C$2-N('Revenue Streams'!$G6)),1)+DAY('Revenue Streams'!$E6),EOMONTH((C$2-N('Revenue Streams'!$G6)),2)))&gt;='Revenue Streams'!$E6)*((MIN(EOMONTH((C$2-N('Revenue Streams'!$G6)),1)+DAY('Revenue Streams'!$E6),EOMONTH((C$2-N('Revenue Streams'!$G6)),2)))&lt;=IF('Revenue Streams'!$F6="",DATE(9999,1,1),'Revenue Streams'!$F6))),IF(('Revenue Streams'!$E6&gt;=(C$2-N('Revenue Streams'!$G6)))*('Revenue Streams'!$E6&lt;=(C$3-N('Revenue Streams'!$G6)))=1,'Revenue Streams'!$D6,0)))</f>
        <v/>
      </c>
      <c r="D8" s="22">
        <f>IF(OR('Revenue Streams'!$D6="",'Revenue Streams'!$E6=""),0,IF('Revenue Streams'!$C6="Monthly",'Revenue Streams'!$D6*(((MIN(DATE(YEAR((D$2-N('Revenue Streams'!$G6))),MONTH((D$2-N('Revenue Streams'!$G6))),1)+DAY('Revenue Streams'!$E6)-1,EOMONTH((D$2-N('Revenue Streams'!$G6)),0)))&gt;=(D$2-N('Revenue Streams'!$G6)))*((MIN(DATE(YEAR((D$2-N('Revenue Streams'!$G6))),MONTH((D$2-N('Revenue Streams'!$G6))),1)+DAY('Revenue Streams'!$E6)-1,EOMONTH((D$2-N('Revenue Streams'!$G6)),0)))&lt;=(D$3-N('Revenue Streams'!$G6)))*((MIN(DATE(YEAR((D$2-N('Revenue Streams'!$G6))),MONTH((D$2-N('Revenue Streams'!$G6))),1)+DAY('Revenue Streams'!$E6)-1,EOMONTH((D$2-N('Revenue Streams'!$G6)),0)))&gt;='Revenue Streams'!$E6)*((MIN(DATE(YEAR((D$2-N('Revenue Streams'!$G6))),MONTH((D$2-N('Revenue Streams'!$G6))),1)+DAY('Revenue Streams'!$E6)-1,EOMONTH((D$2-N('Revenue Streams'!$G6)),0)))&lt;=IF('Revenue Streams'!$F6="",DATE(9999,1,1),'Revenue Streams'!$F6))+((MIN(EOMONTH((D$2-N('Revenue Streams'!$G6)),0)+DAY('Revenue Streams'!$E6),EOMONTH((D$2-N('Revenue Streams'!$G6)),1)))&gt;=(D$2-N('Revenue Streams'!$G6)))*((MIN(EOMONTH((D$2-N('Revenue Streams'!$G6)),0)+DAY('Revenue Streams'!$E6),EOMONTH((D$2-N('Revenue Streams'!$G6)),1)))&lt;=(D$3-N('Revenue Streams'!$G6)))*((MIN(EOMONTH((D$2-N('Revenue Streams'!$G6)),0)+DAY('Revenue Streams'!$E6),EOMONTH((D$2-N('Revenue Streams'!$G6)),1)))&gt;='Revenue Streams'!$E6)*((MIN(EOMONTH((D$2-N('Revenue Streams'!$G6)),0)+DAY('Revenue Streams'!$E6),EOMONTH((D$2-N('Revenue Streams'!$G6)),1)))&lt;=IF('Revenue Streams'!$F6="",DATE(9999,1,1),'Revenue Streams'!$F6))+((MIN(EOMONTH((D$2-N('Revenue Streams'!$G6)),1)+DAY('Revenue Streams'!$E6),EOMONTH((D$2-N('Revenue Streams'!$G6)),2)))&gt;=(D$2-N('Revenue Streams'!$G6)))*((MIN(EOMONTH((D$2-N('Revenue Streams'!$G6)),1)+DAY('Revenue Streams'!$E6),EOMONTH((D$2-N('Revenue Streams'!$G6)),2)))&lt;=(D$3-N('Revenue Streams'!$G6)))*((MIN(EOMONTH((D$2-N('Revenue Streams'!$G6)),1)+DAY('Revenue Streams'!$E6),EOMONTH((D$2-N('Revenue Streams'!$G6)),2)))&gt;='Revenue Streams'!$E6)*((MIN(EOMONTH((D$2-N('Revenue Streams'!$G6)),1)+DAY('Revenue Streams'!$E6),EOMONTH((D$2-N('Revenue Streams'!$G6)),2)))&lt;=IF('Revenue Streams'!$F6="",DATE(9999,1,1),'Revenue Streams'!$F6))),IF(('Revenue Streams'!$E6&gt;=(D$2-N('Revenue Streams'!$G6)))*('Revenue Streams'!$E6&lt;=(D$3-N('Revenue Streams'!$G6)))=1,'Revenue Streams'!$D6,0)))</f>
        <v/>
      </c>
      <c r="E8" s="22">
        <f>IF(OR('Revenue Streams'!$D6="",'Revenue Streams'!$E6=""),0,IF('Revenue Streams'!$C6="Monthly",'Revenue Streams'!$D6*(((MIN(DATE(YEAR((E$2-N('Revenue Streams'!$G6))),MONTH((E$2-N('Revenue Streams'!$G6))),1)+DAY('Revenue Streams'!$E6)-1,EOMONTH((E$2-N('Revenue Streams'!$G6)),0)))&gt;=(E$2-N('Revenue Streams'!$G6)))*((MIN(DATE(YEAR((E$2-N('Revenue Streams'!$G6))),MONTH((E$2-N('Revenue Streams'!$G6))),1)+DAY('Revenue Streams'!$E6)-1,EOMONTH((E$2-N('Revenue Streams'!$G6)),0)))&lt;=(E$3-N('Revenue Streams'!$G6)))*((MIN(DATE(YEAR((E$2-N('Revenue Streams'!$G6))),MONTH((E$2-N('Revenue Streams'!$G6))),1)+DAY('Revenue Streams'!$E6)-1,EOMONTH((E$2-N('Revenue Streams'!$G6)),0)))&gt;='Revenue Streams'!$E6)*((MIN(DATE(YEAR((E$2-N('Revenue Streams'!$G6))),MONTH((E$2-N('Revenue Streams'!$G6))),1)+DAY('Revenue Streams'!$E6)-1,EOMONTH((E$2-N('Revenue Streams'!$G6)),0)))&lt;=IF('Revenue Streams'!$F6="",DATE(9999,1,1),'Revenue Streams'!$F6))+((MIN(EOMONTH((E$2-N('Revenue Streams'!$G6)),0)+DAY('Revenue Streams'!$E6),EOMONTH((E$2-N('Revenue Streams'!$G6)),1)))&gt;=(E$2-N('Revenue Streams'!$G6)))*((MIN(EOMONTH((E$2-N('Revenue Streams'!$G6)),0)+DAY('Revenue Streams'!$E6),EOMONTH((E$2-N('Revenue Streams'!$G6)),1)))&lt;=(E$3-N('Revenue Streams'!$G6)))*((MIN(EOMONTH((E$2-N('Revenue Streams'!$G6)),0)+DAY('Revenue Streams'!$E6),EOMONTH((E$2-N('Revenue Streams'!$G6)),1)))&gt;='Revenue Streams'!$E6)*((MIN(EOMONTH((E$2-N('Revenue Streams'!$G6)),0)+DAY('Revenue Streams'!$E6),EOMONTH((E$2-N('Revenue Streams'!$G6)),1)))&lt;=IF('Revenue Streams'!$F6="",DATE(9999,1,1),'Revenue Streams'!$F6))+((MIN(EOMONTH((E$2-N('Revenue Streams'!$G6)),1)+DAY('Revenue Streams'!$E6),EOMONTH((E$2-N('Revenue Streams'!$G6)),2)))&gt;=(E$2-N('Revenue Streams'!$G6)))*((MIN(EOMONTH((E$2-N('Revenue Streams'!$G6)),1)+DAY('Revenue Streams'!$E6),EOMONTH((E$2-N('Revenue Streams'!$G6)),2)))&lt;=(E$3-N('Revenue Streams'!$G6)))*((MIN(EOMONTH((E$2-N('Revenue Streams'!$G6)),1)+DAY('Revenue Streams'!$E6),EOMONTH((E$2-N('Revenue Streams'!$G6)),2)))&gt;='Revenue Streams'!$E6)*((MIN(EOMONTH((E$2-N('Revenue Streams'!$G6)),1)+DAY('Revenue Streams'!$E6),EOMONTH((E$2-N('Revenue Streams'!$G6)),2)))&lt;=IF('Revenue Streams'!$F6="",DATE(9999,1,1),'Revenue Streams'!$F6))),IF(('Revenue Streams'!$E6&gt;=(E$2-N('Revenue Streams'!$G6)))*('Revenue Streams'!$E6&lt;=(E$3-N('Revenue Streams'!$G6)))=1,'Revenue Streams'!$D6,0)))</f>
        <v/>
      </c>
      <c r="F8" s="22">
        <f>IF(OR('Revenue Streams'!$D6="",'Revenue Streams'!$E6=""),0,IF('Revenue Streams'!$C6="Monthly",'Revenue Streams'!$D6*(((MIN(DATE(YEAR((F$2-N('Revenue Streams'!$G6))),MONTH((F$2-N('Revenue Streams'!$G6))),1)+DAY('Revenue Streams'!$E6)-1,EOMONTH((F$2-N('Revenue Streams'!$G6)),0)))&gt;=(F$2-N('Revenue Streams'!$G6)))*((MIN(DATE(YEAR((F$2-N('Revenue Streams'!$G6))),MONTH((F$2-N('Revenue Streams'!$G6))),1)+DAY('Revenue Streams'!$E6)-1,EOMONTH((F$2-N('Revenue Streams'!$G6)),0)))&lt;=(F$3-N('Revenue Streams'!$G6)))*((MIN(DATE(YEAR((F$2-N('Revenue Streams'!$G6))),MONTH((F$2-N('Revenue Streams'!$G6))),1)+DAY('Revenue Streams'!$E6)-1,EOMONTH((F$2-N('Revenue Streams'!$G6)),0)))&gt;='Revenue Streams'!$E6)*((MIN(DATE(YEAR((F$2-N('Revenue Streams'!$G6))),MONTH((F$2-N('Revenue Streams'!$G6))),1)+DAY('Revenue Streams'!$E6)-1,EOMONTH((F$2-N('Revenue Streams'!$G6)),0)))&lt;=IF('Revenue Streams'!$F6="",DATE(9999,1,1),'Revenue Streams'!$F6))+((MIN(EOMONTH((F$2-N('Revenue Streams'!$G6)),0)+DAY('Revenue Streams'!$E6),EOMONTH((F$2-N('Revenue Streams'!$G6)),1)))&gt;=(F$2-N('Revenue Streams'!$G6)))*((MIN(EOMONTH((F$2-N('Revenue Streams'!$G6)),0)+DAY('Revenue Streams'!$E6),EOMONTH((F$2-N('Revenue Streams'!$G6)),1)))&lt;=(F$3-N('Revenue Streams'!$G6)))*((MIN(EOMONTH((F$2-N('Revenue Streams'!$G6)),0)+DAY('Revenue Streams'!$E6),EOMONTH((F$2-N('Revenue Streams'!$G6)),1)))&gt;='Revenue Streams'!$E6)*((MIN(EOMONTH((F$2-N('Revenue Streams'!$G6)),0)+DAY('Revenue Streams'!$E6),EOMONTH((F$2-N('Revenue Streams'!$G6)),1)))&lt;=IF('Revenue Streams'!$F6="",DATE(9999,1,1),'Revenue Streams'!$F6))+((MIN(EOMONTH((F$2-N('Revenue Streams'!$G6)),1)+DAY('Revenue Streams'!$E6),EOMONTH((F$2-N('Revenue Streams'!$G6)),2)))&gt;=(F$2-N('Revenue Streams'!$G6)))*((MIN(EOMONTH((F$2-N('Revenue Streams'!$G6)),1)+DAY('Revenue Streams'!$E6),EOMONTH((F$2-N('Revenue Streams'!$G6)),2)))&lt;=(F$3-N('Revenue Streams'!$G6)))*((MIN(EOMONTH((F$2-N('Revenue Streams'!$G6)),1)+DAY('Revenue Streams'!$E6),EOMONTH((F$2-N('Revenue Streams'!$G6)),2)))&gt;='Revenue Streams'!$E6)*((MIN(EOMONTH((F$2-N('Revenue Streams'!$G6)),1)+DAY('Revenue Streams'!$E6),EOMONTH((F$2-N('Revenue Streams'!$G6)),2)))&lt;=IF('Revenue Streams'!$F6="",DATE(9999,1,1),'Revenue Streams'!$F6))),IF(('Revenue Streams'!$E6&gt;=(F$2-N('Revenue Streams'!$G6)))*('Revenue Streams'!$E6&lt;=(F$3-N('Revenue Streams'!$G6)))=1,'Revenue Streams'!$D6,0)))</f>
        <v/>
      </c>
      <c r="G8" s="22">
        <f>IF(OR('Revenue Streams'!$D6="",'Revenue Streams'!$E6=""),0,IF('Revenue Streams'!$C6="Monthly",'Revenue Streams'!$D6*(((MIN(DATE(YEAR((G$2-N('Revenue Streams'!$G6))),MONTH((G$2-N('Revenue Streams'!$G6))),1)+DAY('Revenue Streams'!$E6)-1,EOMONTH((G$2-N('Revenue Streams'!$G6)),0)))&gt;=(G$2-N('Revenue Streams'!$G6)))*((MIN(DATE(YEAR((G$2-N('Revenue Streams'!$G6))),MONTH((G$2-N('Revenue Streams'!$G6))),1)+DAY('Revenue Streams'!$E6)-1,EOMONTH((G$2-N('Revenue Streams'!$G6)),0)))&lt;=(G$3-N('Revenue Streams'!$G6)))*((MIN(DATE(YEAR((G$2-N('Revenue Streams'!$G6))),MONTH((G$2-N('Revenue Streams'!$G6))),1)+DAY('Revenue Streams'!$E6)-1,EOMONTH((G$2-N('Revenue Streams'!$G6)),0)))&gt;='Revenue Streams'!$E6)*((MIN(DATE(YEAR((G$2-N('Revenue Streams'!$G6))),MONTH((G$2-N('Revenue Streams'!$G6))),1)+DAY('Revenue Streams'!$E6)-1,EOMONTH((G$2-N('Revenue Streams'!$G6)),0)))&lt;=IF('Revenue Streams'!$F6="",DATE(9999,1,1),'Revenue Streams'!$F6))+((MIN(EOMONTH((G$2-N('Revenue Streams'!$G6)),0)+DAY('Revenue Streams'!$E6),EOMONTH((G$2-N('Revenue Streams'!$G6)),1)))&gt;=(G$2-N('Revenue Streams'!$G6)))*((MIN(EOMONTH((G$2-N('Revenue Streams'!$G6)),0)+DAY('Revenue Streams'!$E6),EOMONTH((G$2-N('Revenue Streams'!$G6)),1)))&lt;=(G$3-N('Revenue Streams'!$G6)))*((MIN(EOMONTH((G$2-N('Revenue Streams'!$G6)),0)+DAY('Revenue Streams'!$E6),EOMONTH((G$2-N('Revenue Streams'!$G6)),1)))&gt;='Revenue Streams'!$E6)*((MIN(EOMONTH((G$2-N('Revenue Streams'!$G6)),0)+DAY('Revenue Streams'!$E6),EOMONTH((G$2-N('Revenue Streams'!$G6)),1)))&lt;=IF('Revenue Streams'!$F6="",DATE(9999,1,1),'Revenue Streams'!$F6))+((MIN(EOMONTH((G$2-N('Revenue Streams'!$G6)),1)+DAY('Revenue Streams'!$E6),EOMONTH((G$2-N('Revenue Streams'!$G6)),2)))&gt;=(G$2-N('Revenue Streams'!$G6)))*((MIN(EOMONTH((G$2-N('Revenue Streams'!$G6)),1)+DAY('Revenue Streams'!$E6),EOMONTH((G$2-N('Revenue Streams'!$G6)),2)))&lt;=(G$3-N('Revenue Streams'!$G6)))*((MIN(EOMONTH((G$2-N('Revenue Streams'!$G6)),1)+DAY('Revenue Streams'!$E6),EOMONTH((G$2-N('Revenue Streams'!$G6)),2)))&gt;='Revenue Streams'!$E6)*((MIN(EOMONTH((G$2-N('Revenue Streams'!$G6)),1)+DAY('Revenue Streams'!$E6),EOMONTH((G$2-N('Revenue Streams'!$G6)),2)))&lt;=IF('Revenue Streams'!$F6="",DATE(9999,1,1),'Revenue Streams'!$F6))),IF(('Revenue Streams'!$E6&gt;=(G$2-N('Revenue Streams'!$G6)))*('Revenue Streams'!$E6&lt;=(G$3-N('Revenue Streams'!$G6)))=1,'Revenue Streams'!$D6,0)))</f>
        <v/>
      </c>
      <c r="H8" s="22">
        <f>IF(OR('Revenue Streams'!$D6="",'Revenue Streams'!$E6=""),0,IF('Revenue Streams'!$C6="Monthly",'Revenue Streams'!$D6*(((MIN(DATE(YEAR((H$2-N('Revenue Streams'!$G6))),MONTH((H$2-N('Revenue Streams'!$G6))),1)+DAY('Revenue Streams'!$E6)-1,EOMONTH((H$2-N('Revenue Streams'!$G6)),0)))&gt;=(H$2-N('Revenue Streams'!$G6)))*((MIN(DATE(YEAR((H$2-N('Revenue Streams'!$G6))),MONTH((H$2-N('Revenue Streams'!$G6))),1)+DAY('Revenue Streams'!$E6)-1,EOMONTH((H$2-N('Revenue Streams'!$G6)),0)))&lt;=(H$3-N('Revenue Streams'!$G6)))*((MIN(DATE(YEAR((H$2-N('Revenue Streams'!$G6))),MONTH((H$2-N('Revenue Streams'!$G6))),1)+DAY('Revenue Streams'!$E6)-1,EOMONTH((H$2-N('Revenue Streams'!$G6)),0)))&gt;='Revenue Streams'!$E6)*((MIN(DATE(YEAR((H$2-N('Revenue Streams'!$G6))),MONTH((H$2-N('Revenue Streams'!$G6))),1)+DAY('Revenue Streams'!$E6)-1,EOMONTH((H$2-N('Revenue Streams'!$G6)),0)))&lt;=IF('Revenue Streams'!$F6="",DATE(9999,1,1),'Revenue Streams'!$F6))+((MIN(EOMONTH((H$2-N('Revenue Streams'!$G6)),0)+DAY('Revenue Streams'!$E6),EOMONTH((H$2-N('Revenue Streams'!$G6)),1)))&gt;=(H$2-N('Revenue Streams'!$G6)))*((MIN(EOMONTH((H$2-N('Revenue Streams'!$G6)),0)+DAY('Revenue Streams'!$E6),EOMONTH((H$2-N('Revenue Streams'!$G6)),1)))&lt;=(H$3-N('Revenue Streams'!$G6)))*((MIN(EOMONTH((H$2-N('Revenue Streams'!$G6)),0)+DAY('Revenue Streams'!$E6),EOMONTH((H$2-N('Revenue Streams'!$G6)),1)))&gt;='Revenue Streams'!$E6)*((MIN(EOMONTH((H$2-N('Revenue Streams'!$G6)),0)+DAY('Revenue Streams'!$E6),EOMONTH((H$2-N('Revenue Streams'!$G6)),1)))&lt;=IF('Revenue Streams'!$F6="",DATE(9999,1,1),'Revenue Streams'!$F6))+((MIN(EOMONTH((H$2-N('Revenue Streams'!$G6)),1)+DAY('Revenue Streams'!$E6),EOMONTH((H$2-N('Revenue Streams'!$G6)),2)))&gt;=(H$2-N('Revenue Streams'!$G6)))*((MIN(EOMONTH((H$2-N('Revenue Streams'!$G6)),1)+DAY('Revenue Streams'!$E6),EOMONTH((H$2-N('Revenue Streams'!$G6)),2)))&lt;=(H$3-N('Revenue Streams'!$G6)))*((MIN(EOMONTH((H$2-N('Revenue Streams'!$G6)),1)+DAY('Revenue Streams'!$E6),EOMONTH((H$2-N('Revenue Streams'!$G6)),2)))&gt;='Revenue Streams'!$E6)*((MIN(EOMONTH((H$2-N('Revenue Streams'!$G6)),1)+DAY('Revenue Streams'!$E6),EOMONTH((H$2-N('Revenue Streams'!$G6)),2)))&lt;=IF('Revenue Streams'!$F6="",DATE(9999,1,1),'Revenue Streams'!$F6))),IF(('Revenue Streams'!$E6&gt;=(H$2-N('Revenue Streams'!$G6)))*('Revenue Streams'!$E6&lt;=(H$3-N('Revenue Streams'!$G6)))=1,'Revenue Streams'!$D6,0)))</f>
        <v/>
      </c>
      <c r="I8" s="22">
        <f>IF(OR('Revenue Streams'!$D6="",'Revenue Streams'!$E6=""),0,IF('Revenue Streams'!$C6="Monthly",'Revenue Streams'!$D6*(((MIN(DATE(YEAR((I$2-N('Revenue Streams'!$G6))),MONTH((I$2-N('Revenue Streams'!$G6))),1)+DAY('Revenue Streams'!$E6)-1,EOMONTH((I$2-N('Revenue Streams'!$G6)),0)))&gt;=(I$2-N('Revenue Streams'!$G6)))*((MIN(DATE(YEAR((I$2-N('Revenue Streams'!$G6))),MONTH((I$2-N('Revenue Streams'!$G6))),1)+DAY('Revenue Streams'!$E6)-1,EOMONTH((I$2-N('Revenue Streams'!$G6)),0)))&lt;=(I$3-N('Revenue Streams'!$G6)))*((MIN(DATE(YEAR((I$2-N('Revenue Streams'!$G6))),MONTH((I$2-N('Revenue Streams'!$G6))),1)+DAY('Revenue Streams'!$E6)-1,EOMONTH((I$2-N('Revenue Streams'!$G6)),0)))&gt;='Revenue Streams'!$E6)*((MIN(DATE(YEAR((I$2-N('Revenue Streams'!$G6))),MONTH((I$2-N('Revenue Streams'!$G6))),1)+DAY('Revenue Streams'!$E6)-1,EOMONTH((I$2-N('Revenue Streams'!$G6)),0)))&lt;=IF('Revenue Streams'!$F6="",DATE(9999,1,1),'Revenue Streams'!$F6))+((MIN(EOMONTH((I$2-N('Revenue Streams'!$G6)),0)+DAY('Revenue Streams'!$E6),EOMONTH((I$2-N('Revenue Streams'!$G6)),1)))&gt;=(I$2-N('Revenue Streams'!$G6)))*((MIN(EOMONTH((I$2-N('Revenue Streams'!$G6)),0)+DAY('Revenue Streams'!$E6),EOMONTH((I$2-N('Revenue Streams'!$G6)),1)))&lt;=(I$3-N('Revenue Streams'!$G6)))*((MIN(EOMONTH((I$2-N('Revenue Streams'!$G6)),0)+DAY('Revenue Streams'!$E6),EOMONTH((I$2-N('Revenue Streams'!$G6)),1)))&gt;='Revenue Streams'!$E6)*((MIN(EOMONTH((I$2-N('Revenue Streams'!$G6)),0)+DAY('Revenue Streams'!$E6),EOMONTH((I$2-N('Revenue Streams'!$G6)),1)))&lt;=IF('Revenue Streams'!$F6="",DATE(9999,1,1),'Revenue Streams'!$F6))+((MIN(EOMONTH((I$2-N('Revenue Streams'!$G6)),1)+DAY('Revenue Streams'!$E6),EOMONTH((I$2-N('Revenue Streams'!$G6)),2)))&gt;=(I$2-N('Revenue Streams'!$G6)))*((MIN(EOMONTH((I$2-N('Revenue Streams'!$G6)),1)+DAY('Revenue Streams'!$E6),EOMONTH((I$2-N('Revenue Streams'!$G6)),2)))&lt;=(I$3-N('Revenue Streams'!$G6)))*((MIN(EOMONTH((I$2-N('Revenue Streams'!$G6)),1)+DAY('Revenue Streams'!$E6),EOMONTH((I$2-N('Revenue Streams'!$G6)),2)))&gt;='Revenue Streams'!$E6)*((MIN(EOMONTH((I$2-N('Revenue Streams'!$G6)),1)+DAY('Revenue Streams'!$E6),EOMONTH((I$2-N('Revenue Streams'!$G6)),2)))&lt;=IF('Revenue Streams'!$F6="",DATE(9999,1,1),'Revenue Streams'!$F6))),IF(('Revenue Streams'!$E6&gt;=(I$2-N('Revenue Streams'!$G6)))*('Revenue Streams'!$E6&lt;=(I$3-N('Revenue Streams'!$G6)))=1,'Revenue Streams'!$D6,0)))</f>
        <v/>
      </c>
      <c r="J8" s="22">
        <f>IF(OR('Revenue Streams'!$D6="",'Revenue Streams'!$E6=""),0,IF('Revenue Streams'!$C6="Monthly",'Revenue Streams'!$D6*(((MIN(DATE(YEAR((J$2-N('Revenue Streams'!$G6))),MONTH((J$2-N('Revenue Streams'!$G6))),1)+DAY('Revenue Streams'!$E6)-1,EOMONTH((J$2-N('Revenue Streams'!$G6)),0)))&gt;=(J$2-N('Revenue Streams'!$G6)))*((MIN(DATE(YEAR((J$2-N('Revenue Streams'!$G6))),MONTH((J$2-N('Revenue Streams'!$G6))),1)+DAY('Revenue Streams'!$E6)-1,EOMONTH((J$2-N('Revenue Streams'!$G6)),0)))&lt;=(J$3-N('Revenue Streams'!$G6)))*((MIN(DATE(YEAR((J$2-N('Revenue Streams'!$G6))),MONTH((J$2-N('Revenue Streams'!$G6))),1)+DAY('Revenue Streams'!$E6)-1,EOMONTH((J$2-N('Revenue Streams'!$G6)),0)))&gt;='Revenue Streams'!$E6)*((MIN(DATE(YEAR((J$2-N('Revenue Streams'!$G6))),MONTH((J$2-N('Revenue Streams'!$G6))),1)+DAY('Revenue Streams'!$E6)-1,EOMONTH((J$2-N('Revenue Streams'!$G6)),0)))&lt;=IF('Revenue Streams'!$F6="",DATE(9999,1,1),'Revenue Streams'!$F6))+((MIN(EOMONTH((J$2-N('Revenue Streams'!$G6)),0)+DAY('Revenue Streams'!$E6),EOMONTH((J$2-N('Revenue Streams'!$G6)),1)))&gt;=(J$2-N('Revenue Streams'!$G6)))*((MIN(EOMONTH((J$2-N('Revenue Streams'!$G6)),0)+DAY('Revenue Streams'!$E6),EOMONTH((J$2-N('Revenue Streams'!$G6)),1)))&lt;=(J$3-N('Revenue Streams'!$G6)))*((MIN(EOMONTH((J$2-N('Revenue Streams'!$G6)),0)+DAY('Revenue Streams'!$E6),EOMONTH((J$2-N('Revenue Streams'!$G6)),1)))&gt;='Revenue Streams'!$E6)*((MIN(EOMONTH((J$2-N('Revenue Streams'!$G6)),0)+DAY('Revenue Streams'!$E6),EOMONTH((J$2-N('Revenue Streams'!$G6)),1)))&lt;=IF('Revenue Streams'!$F6="",DATE(9999,1,1),'Revenue Streams'!$F6))+((MIN(EOMONTH((J$2-N('Revenue Streams'!$G6)),1)+DAY('Revenue Streams'!$E6),EOMONTH((J$2-N('Revenue Streams'!$G6)),2)))&gt;=(J$2-N('Revenue Streams'!$G6)))*((MIN(EOMONTH((J$2-N('Revenue Streams'!$G6)),1)+DAY('Revenue Streams'!$E6),EOMONTH((J$2-N('Revenue Streams'!$G6)),2)))&lt;=(J$3-N('Revenue Streams'!$G6)))*((MIN(EOMONTH((J$2-N('Revenue Streams'!$G6)),1)+DAY('Revenue Streams'!$E6),EOMONTH((J$2-N('Revenue Streams'!$G6)),2)))&gt;='Revenue Streams'!$E6)*((MIN(EOMONTH((J$2-N('Revenue Streams'!$G6)),1)+DAY('Revenue Streams'!$E6),EOMONTH((J$2-N('Revenue Streams'!$G6)),2)))&lt;=IF('Revenue Streams'!$F6="",DATE(9999,1,1),'Revenue Streams'!$F6))),IF(('Revenue Streams'!$E6&gt;=(J$2-N('Revenue Streams'!$G6)))*('Revenue Streams'!$E6&lt;=(J$3-N('Revenue Streams'!$G6)))=1,'Revenue Streams'!$D6,0)))</f>
        <v/>
      </c>
      <c r="K8" s="22">
        <f>IF(OR('Revenue Streams'!$D6="",'Revenue Streams'!$E6=""),0,IF('Revenue Streams'!$C6="Monthly",'Revenue Streams'!$D6*(((MIN(DATE(YEAR((K$2-N('Revenue Streams'!$G6))),MONTH((K$2-N('Revenue Streams'!$G6))),1)+DAY('Revenue Streams'!$E6)-1,EOMONTH((K$2-N('Revenue Streams'!$G6)),0)))&gt;=(K$2-N('Revenue Streams'!$G6)))*((MIN(DATE(YEAR((K$2-N('Revenue Streams'!$G6))),MONTH((K$2-N('Revenue Streams'!$G6))),1)+DAY('Revenue Streams'!$E6)-1,EOMONTH((K$2-N('Revenue Streams'!$G6)),0)))&lt;=(K$3-N('Revenue Streams'!$G6)))*((MIN(DATE(YEAR((K$2-N('Revenue Streams'!$G6))),MONTH((K$2-N('Revenue Streams'!$G6))),1)+DAY('Revenue Streams'!$E6)-1,EOMONTH((K$2-N('Revenue Streams'!$G6)),0)))&gt;='Revenue Streams'!$E6)*((MIN(DATE(YEAR((K$2-N('Revenue Streams'!$G6))),MONTH((K$2-N('Revenue Streams'!$G6))),1)+DAY('Revenue Streams'!$E6)-1,EOMONTH((K$2-N('Revenue Streams'!$G6)),0)))&lt;=IF('Revenue Streams'!$F6="",DATE(9999,1,1),'Revenue Streams'!$F6))+((MIN(EOMONTH((K$2-N('Revenue Streams'!$G6)),0)+DAY('Revenue Streams'!$E6),EOMONTH((K$2-N('Revenue Streams'!$G6)),1)))&gt;=(K$2-N('Revenue Streams'!$G6)))*((MIN(EOMONTH((K$2-N('Revenue Streams'!$G6)),0)+DAY('Revenue Streams'!$E6),EOMONTH((K$2-N('Revenue Streams'!$G6)),1)))&lt;=(K$3-N('Revenue Streams'!$G6)))*((MIN(EOMONTH((K$2-N('Revenue Streams'!$G6)),0)+DAY('Revenue Streams'!$E6),EOMONTH((K$2-N('Revenue Streams'!$G6)),1)))&gt;='Revenue Streams'!$E6)*((MIN(EOMONTH((K$2-N('Revenue Streams'!$G6)),0)+DAY('Revenue Streams'!$E6),EOMONTH((K$2-N('Revenue Streams'!$G6)),1)))&lt;=IF('Revenue Streams'!$F6="",DATE(9999,1,1),'Revenue Streams'!$F6))+((MIN(EOMONTH((K$2-N('Revenue Streams'!$G6)),1)+DAY('Revenue Streams'!$E6),EOMONTH((K$2-N('Revenue Streams'!$G6)),2)))&gt;=(K$2-N('Revenue Streams'!$G6)))*((MIN(EOMONTH((K$2-N('Revenue Streams'!$G6)),1)+DAY('Revenue Streams'!$E6),EOMONTH((K$2-N('Revenue Streams'!$G6)),2)))&lt;=(K$3-N('Revenue Streams'!$G6)))*((MIN(EOMONTH((K$2-N('Revenue Streams'!$G6)),1)+DAY('Revenue Streams'!$E6),EOMONTH((K$2-N('Revenue Streams'!$G6)),2)))&gt;='Revenue Streams'!$E6)*((MIN(EOMONTH((K$2-N('Revenue Streams'!$G6)),1)+DAY('Revenue Streams'!$E6),EOMONTH((K$2-N('Revenue Streams'!$G6)),2)))&lt;=IF('Revenue Streams'!$F6="",DATE(9999,1,1),'Revenue Streams'!$F6))),IF(('Revenue Streams'!$E6&gt;=(K$2-N('Revenue Streams'!$G6)))*('Revenue Streams'!$E6&lt;=(K$3-N('Revenue Streams'!$G6)))=1,'Revenue Streams'!$D6,0)))</f>
        <v/>
      </c>
      <c r="L8" s="22">
        <f>IF(OR('Revenue Streams'!$D6="",'Revenue Streams'!$E6=""),0,IF('Revenue Streams'!$C6="Monthly",'Revenue Streams'!$D6*(((MIN(DATE(YEAR((L$2-N('Revenue Streams'!$G6))),MONTH((L$2-N('Revenue Streams'!$G6))),1)+DAY('Revenue Streams'!$E6)-1,EOMONTH((L$2-N('Revenue Streams'!$G6)),0)))&gt;=(L$2-N('Revenue Streams'!$G6)))*((MIN(DATE(YEAR((L$2-N('Revenue Streams'!$G6))),MONTH((L$2-N('Revenue Streams'!$G6))),1)+DAY('Revenue Streams'!$E6)-1,EOMONTH((L$2-N('Revenue Streams'!$G6)),0)))&lt;=(L$3-N('Revenue Streams'!$G6)))*((MIN(DATE(YEAR((L$2-N('Revenue Streams'!$G6))),MONTH((L$2-N('Revenue Streams'!$G6))),1)+DAY('Revenue Streams'!$E6)-1,EOMONTH((L$2-N('Revenue Streams'!$G6)),0)))&gt;='Revenue Streams'!$E6)*((MIN(DATE(YEAR((L$2-N('Revenue Streams'!$G6))),MONTH((L$2-N('Revenue Streams'!$G6))),1)+DAY('Revenue Streams'!$E6)-1,EOMONTH((L$2-N('Revenue Streams'!$G6)),0)))&lt;=IF('Revenue Streams'!$F6="",DATE(9999,1,1),'Revenue Streams'!$F6))+((MIN(EOMONTH((L$2-N('Revenue Streams'!$G6)),0)+DAY('Revenue Streams'!$E6),EOMONTH((L$2-N('Revenue Streams'!$G6)),1)))&gt;=(L$2-N('Revenue Streams'!$G6)))*((MIN(EOMONTH((L$2-N('Revenue Streams'!$G6)),0)+DAY('Revenue Streams'!$E6),EOMONTH((L$2-N('Revenue Streams'!$G6)),1)))&lt;=(L$3-N('Revenue Streams'!$G6)))*((MIN(EOMONTH((L$2-N('Revenue Streams'!$G6)),0)+DAY('Revenue Streams'!$E6),EOMONTH((L$2-N('Revenue Streams'!$G6)),1)))&gt;='Revenue Streams'!$E6)*((MIN(EOMONTH((L$2-N('Revenue Streams'!$G6)),0)+DAY('Revenue Streams'!$E6),EOMONTH((L$2-N('Revenue Streams'!$G6)),1)))&lt;=IF('Revenue Streams'!$F6="",DATE(9999,1,1),'Revenue Streams'!$F6))+((MIN(EOMONTH((L$2-N('Revenue Streams'!$G6)),1)+DAY('Revenue Streams'!$E6),EOMONTH((L$2-N('Revenue Streams'!$G6)),2)))&gt;=(L$2-N('Revenue Streams'!$G6)))*((MIN(EOMONTH((L$2-N('Revenue Streams'!$G6)),1)+DAY('Revenue Streams'!$E6),EOMONTH((L$2-N('Revenue Streams'!$G6)),2)))&lt;=(L$3-N('Revenue Streams'!$G6)))*((MIN(EOMONTH((L$2-N('Revenue Streams'!$G6)),1)+DAY('Revenue Streams'!$E6),EOMONTH((L$2-N('Revenue Streams'!$G6)),2)))&gt;='Revenue Streams'!$E6)*((MIN(EOMONTH((L$2-N('Revenue Streams'!$G6)),1)+DAY('Revenue Streams'!$E6),EOMONTH((L$2-N('Revenue Streams'!$G6)),2)))&lt;=IF('Revenue Streams'!$F6="",DATE(9999,1,1),'Revenue Streams'!$F6))),IF(('Revenue Streams'!$E6&gt;=(L$2-N('Revenue Streams'!$G6)))*('Revenue Streams'!$E6&lt;=(L$3-N('Revenue Streams'!$G6)))=1,'Revenue Streams'!$D6,0)))</f>
        <v/>
      </c>
      <c r="M8" s="22">
        <f>IF(OR('Revenue Streams'!$D6="",'Revenue Streams'!$E6=""),0,IF('Revenue Streams'!$C6="Monthly",'Revenue Streams'!$D6*(((MIN(DATE(YEAR((M$2-N('Revenue Streams'!$G6))),MONTH((M$2-N('Revenue Streams'!$G6))),1)+DAY('Revenue Streams'!$E6)-1,EOMONTH((M$2-N('Revenue Streams'!$G6)),0)))&gt;=(M$2-N('Revenue Streams'!$G6)))*((MIN(DATE(YEAR((M$2-N('Revenue Streams'!$G6))),MONTH((M$2-N('Revenue Streams'!$G6))),1)+DAY('Revenue Streams'!$E6)-1,EOMONTH((M$2-N('Revenue Streams'!$G6)),0)))&lt;=(M$3-N('Revenue Streams'!$G6)))*((MIN(DATE(YEAR((M$2-N('Revenue Streams'!$G6))),MONTH((M$2-N('Revenue Streams'!$G6))),1)+DAY('Revenue Streams'!$E6)-1,EOMONTH((M$2-N('Revenue Streams'!$G6)),0)))&gt;='Revenue Streams'!$E6)*((MIN(DATE(YEAR((M$2-N('Revenue Streams'!$G6))),MONTH((M$2-N('Revenue Streams'!$G6))),1)+DAY('Revenue Streams'!$E6)-1,EOMONTH((M$2-N('Revenue Streams'!$G6)),0)))&lt;=IF('Revenue Streams'!$F6="",DATE(9999,1,1),'Revenue Streams'!$F6))+((MIN(EOMONTH((M$2-N('Revenue Streams'!$G6)),0)+DAY('Revenue Streams'!$E6),EOMONTH((M$2-N('Revenue Streams'!$G6)),1)))&gt;=(M$2-N('Revenue Streams'!$G6)))*((MIN(EOMONTH((M$2-N('Revenue Streams'!$G6)),0)+DAY('Revenue Streams'!$E6),EOMONTH((M$2-N('Revenue Streams'!$G6)),1)))&lt;=(M$3-N('Revenue Streams'!$G6)))*((MIN(EOMONTH((M$2-N('Revenue Streams'!$G6)),0)+DAY('Revenue Streams'!$E6),EOMONTH((M$2-N('Revenue Streams'!$G6)),1)))&gt;='Revenue Streams'!$E6)*((MIN(EOMONTH((M$2-N('Revenue Streams'!$G6)),0)+DAY('Revenue Streams'!$E6),EOMONTH((M$2-N('Revenue Streams'!$G6)),1)))&lt;=IF('Revenue Streams'!$F6="",DATE(9999,1,1),'Revenue Streams'!$F6))+((MIN(EOMONTH((M$2-N('Revenue Streams'!$G6)),1)+DAY('Revenue Streams'!$E6),EOMONTH((M$2-N('Revenue Streams'!$G6)),2)))&gt;=(M$2-N('Revenue Streams'!$G6)))*((MIN(EOMONTH((M$2-N('Revenue Streams'!$G6)),1)+DAY('Revenue Streams'!$E6),EOMONTH((M$2-N('Revenue Streams'!$G6)),2)))&lt;=(M$3-N('Revenue Streams'!$G6)))*((MIN(EOMONTH((M$2-N('Revenue Streams'!$G6)),1)+DAY('Revenue Streams'!$E6),EOMONTH((M$2-N('Revenue Streams'!$G6)),2)))&gt;='Revenue Streams'!$E6)*((MIN(EOMONTH((M$2-N('Revenue Streams'!$G6)),1)+DAY('Revenue Streams'!$E6),EOMONTH((M$2-N('Revenue Streams'!$G6)),2)))&lt;=IF('Revenue Streams'!$F6="",DATE(9999,1,1),'Revenue Streams'!$F6))),IF(('Revenue Streams'!$E6&gt;=(M$2-N('Revenue Streams'!$G6)))*('Revenue Streams'!$E6&lt;=(M$3-N('Revenue Streams'!$G6)))=1,'Revenue Streams'!$D6,0)))</f>
        <v/>
      </c>
      <c r="N8" s="22">
        <f>IF(OR('Revenue Streams'!$D6="",'Revenue Streams'!$E6=""),0,IF('Revenue Streams'!$C6="Monthly",'Revenue Streams'!$D6*(((MIN(DATE(YEAR((N$2-N('Revenue Streams'!$G6))),MONTH((N$2-N('Revenue Streams'!$G6))),1)+DAY('Revenue Streams'!$E6)-1,EOMONTH((N$2-N('Revenue Streams'!$G6)),0)))&gt;=(N$2-N('Revenue Streams'!$G6)))*((MIN(DATE(YEAR((N$2-N('Revenue Streams'!$G6))),MONTH((N$2-N('Revenue Streams'!$G6))),1)+DAY('Revenue Streams'!$E6)-1,EOMONTH((N$2-N('Revenue Streams'!$G6)),0)))&lt;=(N$3-N('Revenue Streams'!$G6)))*((MIN(DATE(YEAR((N$2-N('Revenue Streams'!$G6))),MONTH((N$2-N('Revenue Streams'!$G6))),1)+DAY('Revenue Streams'!$E6)-1,EOMONTH((N$2-N('Revenue Streams'!$G6)),0)))&gt;='Revenue Streams'!$E6)*((MIN(DATE(YEAR((N$2-N('Revenue Streams'!$G6))),MONTH((N$2-N('Revenue Streams'!$G6))),1)+DAY('Revenue Streams'!$E6)-1,EOMONTH((N$2-N('Revenue Streams'!$G6)),0)))&lt;=IF('Revenue Streams'!$F6="",DATE(9999,1,1),'Revenue Streams'!$F6))+((MIN(EOMONTH((N$2-N('Revenue Streams'!$G6)),0)+DAY('Revenue Streams'!$E6),EOMONTH((N$2-N('Revenue Streams'!$G6)),1)))&gt;=(N$2-N('Revenue Streams'!$G6)))*((MIN(EOMONTH((N$2-N('Revenue Streams'!$G6)),0)+DAY('Revenue Streams'!$E6),EOMONTH((N$2-N('Revenue Streams'!$G6)),1)))&lt;=(N$3-N('Revenue Streams'!$G6)))*((MIN(EOMONTH((N$2-N('Revenue Streams'!$G6)),0)+DAY('Revenue Streams'!$E6),EOMONTH((N$2-N('Revenue Streams'!$G6)),1)))&gt;='Revenue Streams'!$E6)*((MIN(EOMONTH((N$2-N('Revenue Streams'!$G6)),0)+DAY('Revenue Streams'!$E6),EOMONTH((N$2-N('Revenue Streams'!$G6)),1)))&lt;=IF('Revenue Streams'!$F6="",DATE(9999,1,1),'Revenue Streams'!$F6))+((MIN(EOMONTH((N$2-N('Revenue Streams'!$G6)),1)+DAY('Revenue Streams'!$E6),EOMONTH((N$2-N('Revenue Streams'!$G6)),2)))&gt;=(N$2-N('Revenue Streams'!$G6)))*((MIN(EOMONTH((N$2-N('Revenue Streams'!$G6)),1)+DAY('Revenue Streams'!$E6),EOMONTH((N$2-N('Revenue Streams'!$G6)),2)))&lt;=(N$3-N('Revenue Streams'!$G6)))*((MIN(EOMONTH((N$2-N('Revenue Streams'!$G6)),1)+DAY('Revenue Streams'!$E6),EOMONTH((N$2-N('Revenue Streams'!$G6)),2)))&gt;='Revenue Streams'!$E6)*((MIN(EOMONTH((N$2-N('Revenue Streams'!$G6)),1)+DAY('Revenue Streams'!$E6),EOMONTH((N$2-N('Revenue Streams'!$G6)),2)))&lt;=IF('Revenue Streams'!$F6="",DATE(9999,1,1),'Revenue Streams'!$F6))),IF(('Revenue Streams'!$E6&gt;=(N$2-N('Revenue Streams'!$G6)))*('Revenue Streams'!$E6&lt;=(N$3-N('Revenue Streams'!$G6)))=1,'Revenue Streams'!$D6,0)))</f>
        <v/>
      </c>
      <c r="O8" s="22">
        <f>IF(OR('Revenue Streams'!$D6="",'Revenue Streams'!$E6=""),0,IF('Revenue Streams'!$C6="Monthly",'Revenue Streams'!$D6*(((MIN(DATE(YEAR((O$2-N('Revenue Streams'!$G6))),MONTH((O$2-N('Revenue Streams'!$G6))),1)+DAY('Revenue Streams'!$E6)-1,EOMONTH((O$2-N('Revenue Streams'!$G6)),0)))&gt;=(O$2-N('Revenue Streams'!$G6)))*((MIN(DATE(YEAR((O$2-N('Revenue Streams'!$G6))),MONTH((O$2-N('Revenue Streams'!$G6))),1)+DAY('Revenue Streams'!$E6)-1,EOMONTH((O$2-N('Revenue Streams'!$G6)),0)))&lt;=(O$3-N('Revenue Streams'!$G6)))*((MIN(DATE(YEAR((O$2-N('Revenue Streams'!$G6))),MONTH((O$2-N('Revenue Streams'!$G6))),1)+DAY('Revenue Streams'!$E6)-1,EOMONTH((O$2-N('Revenue Streams'!$G6)),0)))&gt;='Revenue Streams'!$E6)*((MIN(DATE(YEAR((O$2-N('Revenue Streams'!$G6))),MONTH((O$2-N('Revenue Streams'!$G6))),1)+DAY('Revenue Streams'!$E6)-1,EOMONTH((O$2-N('Revenue Streams'!$G6)),0)))&lt;=IF('Revenue Streams'!$F6="",DATE(9999,1,1),'Revenue Streams'!$F6))+((MIN(EOMONTH((O$2-N('Revenue Streams'!$G6)),0)+DAY('Revenue Streams'!$E6),EOMONTH((O$2-N('Revenue Streams'!$G6)),1)))&gt;=(O$2-N('Revenue Streams'!$G6)))*((MIN(EOMONTH((O$2-N('Revenue Streams'!$G6)),0)+DAY('Revenue Streams'!$E6),EOMONTH((O$2-N('Revenue Streams'!$G6)),1)))&lt;=(O$3-N('Revenue Streams'!$G6)))*((MIN(EOMONTH((O$2-N('Revenue Streams'!$G6)),0)+DAY('Revenue Streams'!$E6),EOMONTH((O$2-N('Revenue Streams'!$G6)),1)))&gt;='Revenue Streams'!$E6)*((MIN(EOMONTH((O$2-N('Revenue Streams'!$G6)),0)+DAY('Revenue Streams'!$E6),EOMONTH((O$2-N('Revenue Streams'!$G6)),1)))&lt;=IF('Revenue Streams'!$F6="",DATE(9999,1,1),'Revenue Streams'!$F6))+((MIN(EOMONTH((O$2-N('Revenue Streams'!$G6)),1)+DAY('Revenue Streams'!$E6),EOMONTH((O$2-N('Revenue Streams'!$G6)),2)))&gt;=(O$2-N('Revenue Streams'!$G6)))*((MIN(EOMONTH((O$2-N('Revenue Streams'!$G6)),1)+DAY('Revenue Streams'!$E6),EOMONTH((O$2-N('Revenue Streams'!$G6)),2)))&lt;=(O$3-N('Revenue Streams'!$G6)))*((MIN(EOMONTH((O$2-N('Revenue Streams'!$G6)),1)+DAY('Revenue Streams'!$E6),EOMONTH((O$2-N('Revenue Streams'!$G6)),2)))&gt;='Revenue Streams'!$E6)*((MIN(EOMONTH((O$2-N('Revenue Streams'!$G6)),1)+DAY('Revenue Streams'!$E6),EOMONTH((O$2-N('Revenue Streams'!$G6)),2)))&lt;=IF('Revenue Streams'!$F6="",DATE(9999,1,1),'Revenue Streams'!$F6))),IF(('Revenue Streams'!$E6&gt;=(O$2-N('Revenue Streams'!$G6)))*('Revenue Streams'!$E6&lt;=(O$3-N('Revenue Streams'!$G6)))=1,'Revenue Streams'!$D6,0)))</f>
        <v/>
      </c>
      <c r="Q8" s="22">
        <f>IF(OR('Revenue Streams'!$D6="",'Revenue Streams'!$E6=""),0,IF('Revenue Streams'!$C6="Monthly",'Revenue Streams'!$D6*(((MIN(DATE(YEAR((Q$2-N('Revenue Streams'!$G6))),MONTH((Q$2-N('Revenue Streams'!$G6))),1)+DAY('Revenue Streams'!$E6)-1,EOMONTH((Q$2-N('Revenue Streams'!$G6)),0)))&gt;=(Q$2-N('Revenue Streams'!$G6)))*((MIN(DATE(YEAR((Q$2-N('Revenue Streams'!$G6))),MONTH((Q$2-N('Revenue Streams'!$G6))),1)+DAY('Revenue Streams'!$E6)-1,EOMONTH((Q$2-N('Revenue Streams'!$G6)),0)))&lt;=(Q$3-N('Revenue Streams'!$G6)))*((MIN(DATE(YEAR((Q$2-N('Revenue Streams'!$G6))),MONTH((Q$2-N('Revenue Streams'!$G6))),1)+DAY('Revenue Streams'!$E6)-1,EOMONTH((Q$2-N('Revenue Streams'!$G6)),0)))&gt;='Revenue Streams'!$E6)*((MIN(DATE(YEAR((Q$2-N('Revenue Streams'!$G6))),MONTH((Q$2-N('Revenue Streams'!$G6))),1)+DAY('Revenue Streams'!$E6)-1,EOMONTH((Q$2-N('Revenue Streams'!$G6)),0)))&lt;=IF('Revenue Streams'!$F6="",DATE(9999,1,1),'Revenue Streams'!$F6))+((MIN(EOMONTH((Q$2-N('Revenue Streams'!$G6)),0)+DAY('Revenue Streams'!$E6),EOMONTH((Q$2-N('Revenue Streams'!$G6)),1)))&gt;=(Q$2-N('Revenue Streams'!$G6)))*((MIN(EOMONTH((Q$2-N('Revenue Streams'!$G6)),0)+DAY('Revenue Streams'!$E6),EOMONTH((Q$2-N('Revenue Streams'!$G6)),1)))&lt;=(Q$3-N('Revenue Streams'!$G6)))*((MIN(EOMONTH((Q$2-N('Revenue Streams'!$G6)),0)+DAY('Revenue Streams'!$E6),EOMONTH((Q$2-N('Revenue Streams'!$G6)),1)))&gt;='Revenue Streams'!$E6)*((MIN(EOMONTH((Q$2-N('Revenue Streams'!$G6)),0)+DAY('Revenue Streams'!$E6),EOMONTH((Q$2-N('Revenue Streams'!$G6)),1)))&lt;=IF('Revenue Streams'!$F6="",DATE(9999,1,1),'Revenue Streams'!$F6))+((MIN(EOMONTH((Q$2-N('Revenue Streams'!$G6)),1)+DAY('Revenue Streams'!$E6),EOMONTH((Q$2-N('Revenue Streams'!$G6)),2)))&gt;=(Q$2-N('Revenue Streams'!$G6)))*((MIN(EOMONTH((Q$2-N('Revenue Streams'!$G6)),1)+DAY('Revenue Streams'!$E6),EOMONTH((Q$2-N('Revenue Streams'!$G6)),2)))&lt;=(Q$3-N('Revenue Streams'!$G6)))*((MIN(EOMONTH((Q$2-N('Revenue Streams'!$G6)),1)+DAY('Revenue Streams'!$E6),EOMONTH((Q$2-N('Revenue Streams'!$G6)),2)))&gt;='Revenue Streams'!$E6)*((MIN(EOMONTH((Q$2-N('Revenue Streams'!$G6)),1)+DAY('Revenue Streams'!$E6),EOMONTH((Q$2-N('Revenue Streams'!$G6)),2)))&lt;=IF('Revenue Streams'!$F6="",DATE(9999,1,1),'Revenue Streams'!$F6))),IF(('Revenue Streams'!$E6&gt;=(Q$2-N('Revenue Streams'!$G6)))*('Revenue Streams'!$E6&lt;=(Q$3-N('Revenue Streams'!$G6)))=1,'Revenue Streams'!$D6,0)))</f>
        <v/>
      </c>
      <c r="R8" s="22">
        <f>IF(OR('Revenue Streams'!$D6="",'Revenue Streams'!$E6=""),0,IF('Revenue Streams'!$C6="Monthly",'Revenue Streams'!$D6*(((MIN(DATE(YEAR((R$2-N('Revenue Streams'!$G6))),MONTH((R$2-N('Revenue Streams'!$G6))),1)+DAY('Revenue Streams'!$E6)-1,EOMONTH((R$2-N('Revenue Streams'!$G6)),0)))&gt;=(R$2-N('Revenue Streams'!$G6)))*((MIN(DATE(YEAR((R$2-N('Revenue Streams'!$G6))),MONTH((R$2-N('Revenue Streams'!$G6))),1)+DAY('Revenue Streams'!$E6)-1,EOMONTH((R$2-N('Revenue Streams'!$G6)),0)))&lt;=(R$3-N('Revenue Streams'!$G6)))*((MIN(DATE(YEAR((R$2-N('Revenue Streams'!$G6))),MONTH((R$2-N('Revenue Streams'!$G6))),1)+DAY('Revenue Streams'!$E6)-1,EOMONTH((R$2-N('Revenue Streams'!$G6)),0)))&gt;='Revenue Streams'!$E6)*((MIN(DATE(YEAR((R$2-N('Revenue Streams'!$G6))),MONTH((R$2-N('Revenue Streams'!$G6))),1)+DAY('Revenue Streams'!$E6)-1,EOMONTH((R$2-N('Revenue Streams'!$G6)),0)))&lt;=IF('Revenue Streams'!$F6="",DATE(9999,1,1),'Revenue Streams'!$F6))+((MIN(EOMONTH((R$2-N('Revenue Streams'!$G6)),0)+DAY('Revenue Streams'!$E6),EOMONTH((R$2-N('Revenue Streams'!$G6)),1)))&gt;=(R$2-N('Revenue Streams'!$G6)))*((MIN(EOMONTH((R$2-N('Revenue Streams'!$G6)),0)+DAY('Revenue Streams'!$E6),EOMONTH((R$2-N('Revenue Streams'!$G6)),1)))&lt;=(R$3-N('Revenue Streams'!$G6)))*((MIN(EOMONTH((R$2-N('Revenue Streams'!$G6)),0)+DAY('Revenue Streams'!$E6),EOMONTH((R$2-N('Revenue Streams'!$G6)),1)))&gt;='Revenue Streams'!$E6)*((MIN(EOMONTH((R$2-N('Revenue Streams'!$G6)),0)+DAY('Revenue Streams'!$E6),EOMONTH((R$2-N('Revenue Streams'!$G6)),1)))&lt;=IF('Revenue Streams'!$F6="",DATE(9999,1,1),'Revenue Streams'!$F6))+((MIN(EOMONTH((R$2-N('Revenue Streams'!$G6)),1)+DAY('Revenue Streams'!$E6),EOMONTH((R$2-N('Revenue Streams'!$G6)),2)))&gt;=(R$2-N('Revenue Streams'!$G6)))*((MIN(EOMONTH((R$2-N('Revenue Streams'!$G6)),1)+DAY('Revenue Streams'!$E6),EOMONTH((R$2-N('Revenue Streams'!$G6)),2)))&lt;=(R$3-N('Revenue Streams'!$G6)))*((MIN(EOMONTH((R$2-N('Revenue Streams'!$G6)),1)+DAY('Revenue Streams'!$E6),EOMONTH((R$2-N('Revenue Streams'!$G6)),2)))&gt;='Revenue Streams'!$E6)*((MIN(EOMONTH((R$2-N('Revenue Streams'!$G6)),1)+DAY('Revenue Streams'!$E6),EOMONTH((R$2-N('Revenue Streams'!$G6)),2)))&lt;=IF('Revenue Streams'!$F6="",DATE(9999,1,1),'Revenue Streams'!$F6))),IF(('Revenue Streams'!$E6&gt;=(R$2-N('Revenue Streams'!$G6)))*('Revenue Streams'!$E6&lt;=(R$3-N('Revenue Streams'!$G6)))=1,'Revenue Streams'!$D6,0)))</f>
        <v/>
      </c>
      <c r="S8" s="22">
        <f>IF(OR('Revenue Streams'!$D6="",'Revenue Streams'!$E6=""),0,IF('Revenue Streams'!$C6="Monthly",'Revenue Streams'!$D6*(((MIN(DATE(YEAR((S$2-N('Revenue Streams'!$G6))),MONTH((S$2-N('Revenue Streams'!$G6))),1)+DAY('Revenue Streams'!$E6)-1,EOMONTH((S$2-N('Revenue Streams'!$G6)),0)))&gt;=(S$2-N('Revenue Streams'!$G6)))*((MIN(DATE(YEAR((S$2-N('Revenue Streams'!$G6))),MONTH((S$2-N('Revenue Streams'!$G6))),1)+DAY('Revenue Streams'!$E6)-1,EOMONTH((S$2-N('Revenue Streams'!$G6)),0)))&lt;=(S$3-N('Revenue Streams'!$G6)))*((MIN(DATE(YEAR((S$2-N('Revenue Streams'!$G6))),MONTH((S$2-N('Revenue Streams'!$G6))),1)+DAY('Revenue Streams'!$E6)-1,EOMONTH((S$2-N('Revenue Streams'!$G6)),0)))&gt;='Revenue Streams'!$E6)*((MIN(DATE(YEAR((S$2-N('Revenue Streams'!$G6))),MONTH((S$2-N('Revenue Streams'!$G6))),1)+DAY('Revenue Streams'!$E6)-1,EOMONTH((S$2-N('Revenue Streams'!$G6)),0)))&lt;=IF('Revenue Streams'!$F6="",DATE(9999,1,1),'Revenue Streams'!$F6))+((MIN(EOMONTH((S$2-N('Revenue Streams'!$G6)),0)+DAY('Revenue Streams'!$E6),EOMONTH((S$2-N('Revenue Streams'!$G6)),1)))&gt;=(S$2-N('Revenue Streams'!$G6)))*((MIN(EOMONTH((S$2-N('Revenue Streams'!$G6)),0)+DAY('Revenue Streams'!$E6),EOMONTH((S$2-N('Revenue Streams'!$G6)),1)))&lt;=(S$3-N('Revenue Streams'!$G6)))*((MIN(EOMONTH((S$2-N('Revenue Streams'!$G6)),0)+DAY('Revenue Streams'!$E6),EOMONTH((S$2-N('Revenue Streams'!$G6)),1)))&gt;='Revenue Streams'!$E6)*((MIN(EOMONTH((S$2-N('Revenue Streams'!$G6)),0)+DAY('Revenue Streams'!$E6),EOMONTH((S$2-N('Revenue Streams'!$G6)),1)))&lt;=IF('Revenue Streams'!$F6="",DATE(9999,1,1),'Revenue Streams'!$F6))+((MIN(EOMONTH((S$2-N('Revenue Streams'!$G6)),1)+DAY('Revenue Streams'!$E6),EOMONTH((S$2-N('Revenue Streams'!$G6)),2)))&gt;=(S$2-N('Revenue Streams'!$G6)))*((MIN(EOMONTH((S$2-N('Revenue Streams'!$G6)),1)+DAY('Revenue Streams'!$E6),EOMONTH((S$2-N('Revenue Streams'!$G6)),2)))&lt;=(S$3-N('Revenue Streams'!$G6)))*((MIN(EOMONTH((S$2-N('Revenue Streams'!$G6)),1)+DAY('Revenue Streams'!$E6),EOMONTH((S$2-N('Revenue Streams'!$G6)),2)))&gt;='Revenue Streams'!$E6)*((MIN(EOMONTH((S$2-N('Revenue Streams'!$G6)),1)+DAY('Revenue Streams'!$E6),EOMONTH((S$2-N('Revenue Streams'!$G6)),2)))&lt;=IF('Revenue Streams'!$F6="",DATE(9999,1,1),'Revenue Streams'!$F6))),IF(('Revenue Streams'!$E6&gt;=(S$2-N('Revenue Streams'!$G6)))*('Revenue Streams'!$E6&lt;=(S$3-N('Revenue Streams'!$G6)))=1,'Revenue Streams'!$D6,0)))</f>
        <v/>
      </c>
      <c r="T8" s="22">
        <f>IF(OR('Revenue Streams'!$D6="",'Revenue Streams'!$E6=""),0,IF('Revenue Streams'!$C6="Monthly",'Revenue Streams'!$D6*(((MIN(DATE(YEAR((T$2-N('Revenue Streams'!$G6))),MONTH((T$2-N('Revenue Streams'!$G6))),1)+DAY('Revenue Streams'!$E6)-1,EOMONTH((T$2-N('Revenue Streams'!$G6)),0)))&gt;=(T$2-N('Revenue Streams'!$G6)))*((MIN(DATE(YEAR((T$2-N('Revenue Streams'!$G6))),MONTH((T$2-N('Revenue Streams'!$G6))),1)+DAY('Revenue Streams'!$E6)-1,EOMONTH((T$2-N('Revenue Streams'!$G6)),0)))&lt;=(T$3-N('Revenue Streams'!$G6)))*((MIN(DATE(YEAR((T$2-N('Revenue Streams'!$G6))),MONTH((T$2-N('Revenue Streams'!$G6))),1)+DAY('Revenue Streams'!$E6)-1,EOMONTH((T$2-N('Revenue Streams'!$G6)),0)))&gt;='Revenue Streams'!$E6)*((MIN(DATE(YEAR((T$2-N('Revenue Streams'!$G6))),MONTH((T$2-N('Revenue Streams'!$G6))),1)+DAY('Revenue Streams'!$E6)-1,EOMONTH((T$2-N('Revenue Streams'!$G6)),0)))&lt;=IF('Revenue Streams'!$F6="",DATE(9999,1,1),'Revenue Streams'!$F6))+((MIN(EOMONTH((T$2-N('Revenue Streams'!$G6)),0)+DAY('Revenue Streams'!$E6),EOMONTH((T$2-N('Revenue Streams'!$G6)),1)))&gt;=(T$2-N('Revenue Streams'!$G6)))*((MIN(EOMONTH((T$2-N('Revenue Streams'!$G6)),0)+DAY('Revenue Streams'!$E6),EOMONTH((T$2-N('Revenue Streams'!$G6)),1)))&lt;=(T$3-N('Revenue Streams'!$G6)))*((MIN(EOMONTH((T$2-N('Revenue Streams'!$G6)),0)+DAY('Revenue Streams'!$E6),EOMONTH((T$2-N('Revenue Streams'!$G6)),1)))&gt;='Revenue Streams'!$E6)*((MIN(EOMONTH((T$2-N('Revenue Streams'!$G6)),0)+DAY('Revenue Streams'!$E6),EOMONTH((T$2-N('Revenue Streams'!$G6)),1)))&lt;=IF('Revenue Streams'!$F6="",DATE(9999,1,1),'Revenue Streams'!$F6))+((MIN(EOMONTH((T$2-N('Revenue Streams'!$G6)),1)+DAY('Revenue Streams'!$E6),EOMONTH((T$2-N('Revenue Streams'!$G6)),2)))&gt;=(T$2-N('Revenue Streams'!$G6)))*((MIN(EOMONTH((T$2-N('Revenue Streams'!$G6)),1)+DAY('Revenue Streams'!$E6),EOMONTH((T$2-N('Revenue Streams'!$G6)),2)))&lt;=(T$3-N('Revenue Streams'!$G6)))*((MIN(EOMONTH((T$2-N('Revenue Streams'!$G6)),1)+DAY('Revenue Streams'!$E6),EOMONTH((T$2-N('Revenue Streams'!$G6)),2)))&gt;='Revenue Streams'!$E6)*((MIN(EOMONTH((T$2-N('Revenue Streams'!$G6)),1)+DAY('Revenue Streams'!$E6),EOMONTH((T$2-N('Revenue Streams'!$G6)),2)))&lt;=IF('Revenue Streams'!$F6="",DATE(9999,1,1),'Revenue Streams'!$F6))),IF(('Revenue Streams'!$E6&gt;=(T$2-N('Revenue Streams'!$G6)))*('Revenue Streams'!$E6&lt;=(T$3-N('Revenue Streams'!$G6)))=1,'Revenue Streams'!$D6,0)))</f>
        <v/>
      </c>
      <c r="U8" s="37">
        <f>IF(OR('Revenue Streams'!$D6="",'Revenue Streams'!$E6=""),0,IF('Revenue Streams'!$C6="Monthly",'Revenue Streams'!$D6*(((MIN(DATE(YEAR((U$2-N('Revenue Streams'!$G6))),MONTH((U$2-N('Revenue Streams'!$G6))),1)+DAY('Revenue Streams'!$E6)-1,EOMONTH((U$2-N('Revenue Streams'!$G6)),0)))&gt;=(U$2-N('Revenue Streams'!$G6)))*((MIN(DATE(YEAR((U$2-N('Revenue Streams'!$G6))),MONTH((U$2-N('Revenue Streams'!$G6))),1)+DAY('Revenue Streams'!$E6)-1,EOMONTH((U$2-N('Revenue Streams'!$G6)),0)))&lt;=(U$3-N('Revenue Streams'!$G6)))*((MIN(DATE(YEAR((U$2-N('Revenue Streams'!$G6))),MONTH((U$2-N('Revenue Streams'!$G6))),1)+DAY('Revenue Streams'!$E6)-1,EOMONTH((U$2-N('Revenue Streams'!$G6)),0)))&gt;='Revenue Streams'!$E6)*((MIN(DATE(YEAR((U$2-N('Revenue Streams'!$G6))),MONTH((U$2-N('Revenue Streams'!$G6))),1)+DAY('Revenue Streams'!$E6)-1,EOMONTH((U$2-N('Revenue Streams'!$G6)),0)))&lt;=IF('Revenue Streams'!$F6="",DATE(9999,1,1),'Revenue Streams'!$F6))+((MIN(EOMONTH((U$2-N('Revenue Streams'!$G6)),0)+DAY('Revenue Streams'!$E6),EOMONTH((U$2-N('Revenue Streams'!$G6)),1)))&gt;=(U$2-N('Revenue Streams'!$G6)))*((MIN(EOMONTH((U$2-N('Revenue Streams'!$G6)),0)+DAY('Revenue Streams'!$E6),EOMONTH((U$2-N('Revenue Streams'!$G6)),1)))&lt;=(U$3-N('Revenue Streams'!$G6)))*((MIN(EOMONTH((U$2-N('Revenue Streams'!$G6)),0)+DAY('Revenue Streams'!$E6),EOMONTH((U$2-N('Revenue Streams'!$G6)),1)))&gt;='Revenue Streams'!$E6)*((MIN(EOMONTH((U$2-N('Revenue Streams'!$G6)),0)+DAY('Revenue Streams'!$E6),EOMONTH((U$2-N('Revenue Streams'!$G6)),1)))&lt;=IF('Revenue Streams'!$F6="",DATE(9999,1,1),'Revenue Streams'!$F6))+((MIN(EOMONTH((U$2-N('Revenue Streams'!$G6)),1)+DAY('Revenue Streams'!$E6),EOMONTH((U$2-N('Revenue Streams'!$G6)),2)))&gt;=(U$2-N('Revenue Streams'!$G6)))*((MIN(EOMONTH((U$2-N('Revenue Streams'!$G6)),1)+DAY('Revenue Streams'!$E6),EOMONTH((U$2-N('Revenue Streams'!$G6)),2)))&lt;=(U$3-N('Revenue Streams'!$G6)))*((MIN(EOMONTH((U$2-N('Revenue Streams'!$G6)),1)+DAY('Revenue Streams'!$E6),EOMONTH((U$2-N('Revenue Streams'!$G6)),2)))&gt;='Revenue Streams'!$E6)*((MIN(EOMONTH((U$2-N('Revenue Streams'!$G6)),1)+DAY('Revenue Streams'!$E6),EOMONTH((U$2-N('Revenue Streams'!$G6)),2)))&lt;=IF('Revenue Streams'!$F6="",DATE(9999,1,1),'Revenue Streams'!$F6))),IF(('Revenue Streams'!$E6&gt;=(U$2-N('Revenue Streams'!$G6)))*('Revenue Streams'!$E6&lt;=(U$3-N('Revenue Streams'!$G6)))=1,'Revenue Streams'!$D6,0)))</f>
        <v/>
      </c>
      <c r="V8" s="22">
        <f>IF(OR('Revenue Streams'!$D6="",'Revenue Streams'!$E6=""),0,IF('Revenue Streams'!$C6="Monthly",'Revenue Streams'!$D6*(((MIN(DATE(YEAR((V$2-N('Revenue Streams'!$G6))),MONTH((V$2-N('Revenue Streams'!$G6))),1)+DAY('Revenue Streams'!$E6)-1,EOMONTH((V$2-N('Revenue Streams'!$G6)),0)))&gt;=(V$2-N('Revenue Streams'!$G6)))*((MIN(DATE(YEAR((V$2-N('Revenue Streams'!$G6))),MONTH((V$2-N('Revenue Streams'!$G6))),1)+DAY('Revenue Streams'!$E6)-1,EOMONTH((V$2-N('Revenue Streams'!$G6)),0)))&lt;=(V$3-N('Revenue Streams'!$G6)))*((MIN(DATE(YEAR((V$2-N('Revenue Streams'!$G6))),MONTH((V$2-N('Revenue Streams'!$G6))),1)+DAY('Revenue Streams'!$E6)-1,EOMONTH((V$2-N('Revenue Streams'!$G6)),0)))&gt;='Revenue Streams'!$E6)*((MIN(DATE(YEAR((V$2-N('Revenue Streams'!$G6))),MONTH((V$2-N('Revenue Streams'!$G6))),1)+DAY('Revenue Streams'!$E6)-1,EOMONTH((V$2-N('Revenue Streams'!$G6)),0)))&lt;=IF('Revenue Streams'!$F6="",DATE(9999,1,1),'Revenue Streams'!$F6))+((MIN(EOMONTH((V$2-N('Revenue Streams'!$G6)),0)+DAY('Revenue Streams'!$E6),EOMONTH((V$2-N('Revenue Streams'!$G6)),1)))&gt;=(V$2-N('Revenue Streams'!$G6)))*((MIN(EOMONTH((V$2-N('Revenue Streams'!$G6)),0)+DAY('Revenue Streams'!$E6),EOMONTH((V$2-N('Revenue Streams'!$G6)),1)))&lt;=(V$3-N('Revenue Streams'!$G6)))*((MIN(EOMONTH((V$2-N('Revenue Streams'!$G6)),0)+DAY('Revenue Streams'!$E6),EOMONTH((V$2-N('Revenue Streams'!$G6)),1)))&gt;='Revenue Streams'!$E6)*((MIN(EOMONTH((V$2-N('Revenue Streams'!$G6)),0)+DAY('Revenue Streams'!$E6),EOMONTH((V$2-N('Revenue Streams'!$G6)),1)))&lt;=IF('Revenue Streams'!$F6="",DATE(9999,1,1),'Revenue Streams'!$F6))+((MIN(EOMONTH((V$2-N('Revenue Streams'!$G6)),1)+DAY('Revenue Streams'!$E6),EOMONTH((V$2-N('Revenue Streams'!$G6)),2)))&gt;=(V$2-N('Revenue Streams'!$G6)))*((MIN(EOMONTH((V$2-N('Revenue Streams'!$G6)),1)+DAY('Revenue Streams'!$E6),EOMONTH((V$2-N('Revenue Streams'!$G6)),2)))&lt;=(V$3-N('Revenue Streams'!$G6)))*((MIN(EOMONTH((V$2-N('Revenue Streams'!$G6)),1)+DAY('Revenue Streams'!$E6),EOMONTH((V$2-N('Revenue Streams'!$G6)),2)))&gt;='Revenue Streams'!$E6)*((MIN(EOMONTH((V$2-N('Revenue Streams'!$G6)),1)+DAY('Revenue Streams'!$E6),EOMONTH((V$2-N('Revenue Streams'!$G6)),2)))&lt;=IF('Revenue Streams'!$F6="",DATE(9999,1,1),'Revenue Streams'!$F6))),IF(('Revenue Streams'!$E6&gt;=(V$2-N('Revenue Streams'!$G6)))*('Revenue Streams'!$E6&lt;=(V$3-N('Revenue Streams'!$G6)))=1,'Revenue Streams'!$D6,0)))</f>
        <v/>
      </c>
      <c r="W8" s="22">
        <f>IF(OR('Revenue Streams'!$D6="",'Revenue Streams'!$E6=""),0,IF('Revenue Streams'!$C6="Monthly",'Revenue Streams'!$D6*(((MIN(DATE(YEAR((W$2-N('Revenue Streams'!$G6))),MONTH((W$2-N('Revenue Streams'!$G6))),1)+DAY('Revenue Streams'!$E6)-1,EOMONTH((W$2-N('Revenue Streams'!$G6)),0)))&gt;=(W$2-N('Revenue Streams'!$G6)))*((MIN(DATE(YEAR((W$2-N('Revenue Streams'!$G6))),MONTH((W$2-N('Revenue Streams'!$G6))),1)+DAY('Revenue Streams'!$E6)-1,EOMONTH((W$2-N('Revenue Streams'!$G6)),0)))&lt;=(W$3-N('Revenue Streams'!$G6)))*((MIN(DATE(YEAR((W$2-N('Revenue Streams'!$G6))),MONTH((W$2-N('Revenue Streams'!$G6))),1)+DAY('Revenue Streams'!$E6)-1,EOMONTH((W$2-N('Revenue Streams'!$G6)),0)))&gt;='Revenue Streams'!$E6)*((MIN(DATE(YEAR((W$2-N('Revenue Streams'!$G6))),MONTH((W$2-N('Revenue Streams'!$G6))),1)+DAY('Revenue Streams'!$E6)-1,EOMONTH((W$2-N('Revenue Streams'!$G6)),0)))&lt;=IF('Revenue Streams'!$F6="",DATE(9999,1,1),'Revenue Streams'!$F6))+((MIN(EOMONTH((W$2-N('Revenue Streams'!$G6)),0)+DAY('Revenue Streams'!$E6),EOMONTH((W$2-N('Revenue Streams'!$G6)),1)))&gt;=(W$2-N('Revenue Streams'!$G6)))*((MIN(EOMONTH((W$2-N('Revenue Streams'!$G6)),0)+DAY('Revenue Streams'!$E6),EOMONTH((W$2-N('Revenue Streams'!$G6)),1)))&lt;=(W$3-N('Revenue Streams'!$G6)))*((MIN(EOMONTH((W$2-N('Revenue Streams'!$G6)),0)+DAY('Revenue Streams'!$E6),EOMONTH((W$2-N('Revenue Streams'!$G6)),1)))&gt;='Revenue Streams'!$E6)*((MIN(EOMONTH((W$2-N('Revenue Streams'!$G6)),0)+DAY('Revenue Streams'!$E6),EOMONTH((W$2-N('Revenue Streams'!$G6)),1)))&lt;=IF('Revenue Streams'!$F6="",DATE(9999,1,1),'Revenue Streams'!$F6))+((MIN(EOMONTH((W$2-N('Revenue Streams'!$G6)),1)+DAY('Revenue Streams'!$E6),EOMONTH((W$2-N('Revenue Streams'!$G6)),2)))&gt;=(W$2-N('Revenue Streams'!$G6)))*((MIN(EOMONTH((W$2-N('Revenue Streams'!$G6)),1)+DAY('Revenue Streams'!$E6),EOMONTH((W$2-N('Revenue Streams'!$G6)),2)))&lt;=(W$3-N('Revenue Streams'!$G6)))*((MIN(EOMONTH((W$2-N('Revenue Streams'!$G6)),1)+DAY('Revenue Streams'!$E6),EOMONTH((W$2-N('Revenue Streams'!$G6)),2)))&gt;='Revenue Streams'!$E6)*((MIN(EOMONTH((W$2-N('Revenue Streams'!$G6)),1)+DAY('Revenue Streams'!$E6),EOMONTH((W$2-N('Revenue Streams'!$G6)),2)))&lt;=IF('Revenue Streams'!$F6="",DATE(9999,1,1),'Revenue Streams'!$F6))),IF(('Revenue Streams'!$E6&gt;=(W$2-N('Revenue Streams'!$G6)))*('Revenue Streams'!$E6&lt;=(W$3-N('Revenue Streams'!$G6)))=1,'Revenue Streams'!$D6,0)))</f>
        <v/>
      </c>
      <c r="X8" s="22">
        <f>IF(OR('Revenue Streams'!$D6="",'Revenue Streams'!$E6=""),0,IF('Revenue Streams'!$C6="Monthly",'Revenue Streams'!$D6*(((MIN(DATE(YEAR((X$2-N('Revenue Streams'!$G6))),MONTH((X$2-N('Revenue Streams'!$G6))),1)+DAY('Revenue Streams'!$E6)-1,EOMONTH((X$2-N('Revenue Streams'!$G6)),0)))&gt;=(X$2-N('Revenue Streams'!$G6)))*((MIN(DATE(YEAR((X$2-N('Revenue Streams'!$G6))),MONTH((X$2-N('Revenue Streams'!$G6))),1)+DAY('Revenue Streams'!$E6)-1,EOMONTH((X$2-N('Revenue Streams'!$G6)),0)))&lt;=(X$3-N('Revenue Streams'!$G6)))*((MIN(DATE(YEAR((X$2-N('Revenue Streams'!$G6))),MONTH((X$2-N('Revenue Streams'!$G6))),1)+DAY('Revenue Streams'!$E6)-1,EOMONTH((X$2-N('Revenue Streams'!$G6)),0)))&gt;='Revenue Streams'!$E6)*((MIN(DATE(YEAR((X$2-N('Revenue Streams'!$G6))),MONTH((X$2-N('Revenue Streams'!$G6))),1)+DAY('Revenue Streams'!$E6)-1,EOMONTH((X$2-N('Revenue Streams'!$G6)),0)))&lt;=IF('Revenue Streams'!$F6="",DATE(9999,1,1),'Revenue Streams'!$F6))+((MIN(EOMONTH((X$2-N('Revenue Streams'!$G6)),0)+DAY('Revenue Streams'!$E6),EOMONTH((X$2-N('Revenue Streams'!$G6)),1)))&gt;=(X$2-N('Revenue Streams'!$G6)))*((MIN(EOMONTH((X$2-N('Revenue Streams'!$G6)),0)+DAY('Revenue Streams'!$E6),EOMONTH((X$2-N('Revenue Streams'!$G6)),1)))&lt;=(X$3-N('Revenue Streams'!$G6)))*((MIN(EOMONTH((X$2-N('Revenue Streams'!$G6)),0)+DAY('Revenue Streams'!$E6),EOMONTH((X$2-N('Revenue Streams'!$G6)),1)))&gt;='Revenue Streams'!$E6)*((MIN(EOMONTH((X$2-N('Revenue Streams'!$G6)),0)+DAY('Revenue Streams'!$E6),EOMONTH((X$2-N('Revenue Streams'!$G6)),1)))&lt;=IF('Revenue Streams'!$F6="",DATE(9999,1,1),'Revenue Streams'!$F6))+((MIN(EOMONTH((X$2-N('Revenue Streams'!$G6)),1)+DAY('Revenue Streams'!$E6),EOMONTH((X$2-N('Revenue Streams'!$G6)),2)))&gt;=(X$2-N('Revenue Streams'!$G6)))*((MIN(EOMONTH((X$2-N('Revenue Streams'!$G6)),1)+DAY('Revenue Streams'!$E6),EOMONTH((X$2-N('Revenue Streams'!$G6)),2)))&lt;=(X$3-N('Revenue Streams'!$G6)))*((MIN(EOMONTH((X$2-N('Revenue Streams'!$G6)),1)+DAY('Revenue Streams'!$E6),EOMONTH((X$2-N('Revenue Streams'!$G6)),2)))&gt;='Revenue Streams'!$E6)*((MIN(EOMONTH((X$2-N('Revenue Streams'!$G6)),1)+DAY('Revenue Streams'!$E6),EOMONTH((X$2-N('Revenue Streams'!$G6)),2)))&lt;=IF('Revenue Streams'!$F6="",DATE(9999,1,1),'Revenue Streams'!$F6))),IF(('Revenue Streams'!$E6&gt;=(X$2-N('Revenue Streams'!$G6)))*('Revenue Streams'!$E6&lt;=(X$3-N('Revenue Streams'!$G6)))=1,'Revenue Streams'!$D6,0)))</f>
        <v/>
      </c>
      <c r="Y8" s="22">
        <f>IF(OR('Revenue Streams'!$D6="",'Revenue Streams'!$E6=""),0,IF('Revenue Streams'!$C6="Monthly",'Revenue Streams'!$D6*(((MIN(DATE(YEAR((Y$2-N('Revenue Streams'!$G6))),MONTH((Y$2-N('Revenue Streams'!$G6))),1)+DAY('Revenue Streams'!$E6)-1,EOMONTH((Y$2-N('Revenue Streams'!$G6)),0)))&gt;=(Y$2-N('Revenue Streams'!$G6)))*((MIN(DATE(YEAR((Y$2-N('Revenue Streams'!$G6))),MONTH((Y$2-N('Revenue Streams'!$G6))),1)+DAY('Revenue Streams'!$E6)-1,EOMONTH((Y$2-N('Revenue Streams'!$G6)),0)))&lt;=(Y$3-N('Revenue Streams'!$G6)))*((MIN(DATE(YEAR((Y$2-N('Revenue Streams'!$G6))),MONTH((Y$2-N('Revenue Streams'!$G6))),1)+DAY('Revenue Streams'!$E6)-1,EOMONTH((Y$2-N('Revenue Streams'!$G6)),0)))&gt;='Revenue Streams'!$E6)*((MIN(DATE(YEAR((Y$2-N('Revenue Streams'!$G6))),MONTH((Y$2-N('Revenue Streams'!$G6))),1)+DAY('Revenue Streams'!$E6)-1,EOMONTH((Y$2-N('Revenue Streams'!$G6)),0)))&lt;=IF('Revenue Streams'!$F6="",DATE(9999,1,1),'Revenue Streams'!$F6))+((MIN(EOMONTH((Y$2-N('Revenue Streams'!$G6)),0)+DAY('Revenue Streams'!$E6),EOMONTH((Y$2-N('Revenue Streams'!$G6)),1)))&gt;=(Y$2-N('Revenue Streams'!$G6)))*((MIN(EOMONTH((Y$2-N('Revenue Streams'!$G6)),0)+DAY('Revenue Streams'!$E6),EOMONTH((Y$2-N('Revenue Streams'!$G6)),1)))&lt;=(Y$3-N('Revenue Streams'!$G6)))*((MIN(EOMONTH((Y$2-N('Revenue Streams'!$G6)),0)+DAY('Revenue Streams'!$E6),EOMONTH((Y$2-N('Revenue Streams'!$G6)),1)))&gt;='Revenue Streams'!$E6)*((MIN(EOMONTH((Y$2-N('Revenue Streams'!$G6)),0)+DAY('Revenue Streams'!$E6),EOMONTH((Y$2-N('Revenue Streams'!$G6)),1)))&lt;=IF('Revenue Streams'!$F6="",DATE(9999,1,1),'Revenue Streams'!$F6))+((MIN(EOMONTH((Y$2-N('Revenue Streams'!$G6)),1)+DAY('Revenue Streams'!$E6),EOMONTH((Y$2-N('Revenue Streams'!$G6)),2)))&gt;=(Y$2-N('Revenue Streams'!$G6)))*((MIN(EOMONTH((Y$2-N('Revenue Streams'!$G6)),1)+DAY('Revenue Streams'!$E6),EOMONTH((Y$2-N('Revenue Streams'!$G6)),2)))&lt;=(Y$3-N('Revenue Streams'!$G6)))*((MIN(EOMONTH((Y$2-N('Revenue Streams'!$G6)),1)+DAY('Revenue Streams'!$E6),EOMONTH((Y$2-N('Revenue Streams'!$G6)),2)))&gt;='Revenue Streams'!$E6)*((MIN(EOMONTH((Y$2-N('Revenue Streams'!$G6)),1)+DAY('Revenue Streams'!$E6),EOMONTH((Y$2-N('Revenue Streams'!$G6)),2)))&lt;=IF('Revenue Streams'!$F6="",DATE(9999,1,1),'Revenue Streams'!$F6))),IF(('Revenue Streams'!$E6&gt;=(Y$2-N('Revenue Streams'!$G6)))*('Revenue Streams'!$E6&lt;=(Y$3-N('Revenue Streams'!$G6)))=1,'Revenue Streams'!$D6,0)))</f>
        <v/>
      </c>
      <c r="Z8" s="22">
        <f>IF(OR('Revenue Streams'!$D6="",'Revenue Streams'!$E6=""),0,IF('Revenue Streams'!$C6="Monthly",'Revenue Streams'!$D6*(((MIN(DATE(YEAR((Z$2-N('Revenue Streams'!$G6))),MONTH((Z$2-N('Revenue Streams'!$G6))),1)+DAY('Revenue Streams'!$E6)-1,EOMONTH((Z$2-N('Revenue Streams'!$G6)),0)))&gt;=(Z$2-N('Revenue Streams'!$G6)))*((MIN(DATE(YEAR((Z$2-N('Revenue Streams'!$G6))),MONTH((Z$2-N('Revenue Streams'!$G6))),1)+DAY('Revenue Streams'!$E6)-1,EOMONTH((Z$2-N('Revenue Streams'!$G6)),0)))&lt;=(Z$3-N('Revenue Streams'!$G6)))*((MIN(DATE(YEAR((Z$2-N('Revenue Streams'!$G6))),MONTH((Z$2-N('Revenue Streams'!$G6))),1)+DAY('Revenue Streams'!$E6)-1,EOMONTH((Z$2-N('Revenue Streams'!$G6)),0)))&gt;='Revenue Streams'!$E6)*((MIN(DATE(YEAR((Z$2-N('Revenue Streams'!$G6))),MONTH((Z$2-N('Revenue Streams'!$G6))),1)+DAY('Revenue Streams'!$E6)-1,EOMONTH((Z$2-N('Revenue Streams'!$G6)),0)))&lt;=IF('Revenue Streams'!$F6="",DATE(9999,1,1),'Revenue Streams'!$F6))+((MIN(EOMONTH((Z$2-N('Revenue Streams'!$G6)),0)+DAY('Revenue Streams'!$E6),EOMONTH((Z$2-N('Revenue Streams'!$G6)),1)))&gt;=(Z$2-N('Revenue Streams'!$G6)))*((MIN(EOMONTH((Z$2-N('Revenue Streams'!$G6)),0)+DAY('Revenue Streams'!$E6),EOMONTH((Z$2-N('Revenue Streams'!$G6)),1)))&lt;=(Z$3-N('Revenue Streams'!$G6)))*((MIN(EOMONTH((Z$2-N('Revenue Streams'!$G6)),0)+DAY('Revenue Streams'!$E6),EOMONTH((Z$2-N('Revenue Streams'!$G6)),1)))&gt;='Revenue Streams'!$E6)*((MIN(EOMONTH((Z$2-N('Revenue Streams'!$G6)),0)+DAY('Revenue Streams'!$E6),EOMONTH((Z$2-N('Revenue Streams'!$G6)),1)))&lt;=IF('Revenue Streams'!$F6="",DATE(9999,1,1),'Revenue Streams'!$F6))+((MIN(EOMONTH((Z$2-N('Revenue Streams'!$G6)),1)+DAY('Revenue Streams'!$E6),EOMONTH((Z$2-N('Revenue Streams'!$G6)),2)))&gt;=(Z$2-N('Revenue Streams'!$G6)))*((MIN(EOMONTH((Z$2-N('Revenue Streams'!$G6)),1)+DAY('Revenue Streams'!$E6),EOMONTH((Z$2-N('Revenue Streams'!$G6)),2)))&lt;=(Z$3-N('Revenue Streams'!$G6)))*((MIN(EOMONTH((Z$2-N('Revenue Streams'!$G6)),1)+DAY('Revenue Streams'!$E6),EOMONTH((Z$2-N('Revenue Streams'!$G6)),2)))&gt;='Revenue Streams'!$E6)*((MIN(EOMONTH((Z$2-N('Revenue Streams'!$G6)),1)+DAY('Revenue Streams'!$E6),EOMONTH((Z$2-N('Revenue Streams'!$G6)),2)))&lt;=IF('Revenue Streams'!$F6="",DATE(9999,1,1),'Revenue Streams'!$F6))),IF(('Revenue Streams'!$E6&gt;=(Z$2-N('Revenue Streams'!$G6)))*('Revenue Streams'!$E6&lt;=(Z$3-N('Revenue Streams'!$G6)))=1,'Revenue Streams'!$D6,0)))</f>
        <v/>
      </c>
      <c r="AA8" s="22">
        <f>IF(OR('Revenue Streams'!$D6="",'Revenue Streams'!$E6=""),0,IF('Revenue Streams'!$C6="Monthly",'Revenue Streams'!$D6*(((MIN(DATE(YEAR((AA$2-N('Revenue Streams'!$G6))),MONTH((AA$2-N('Revenue Streams'!$G6))),1)+DAY('Revenue Streams'!$E6)-1,EOMONTH((AA$2-N('Revenue Streams'!$G6)),0)))&gt;=(AA$2-N('Revenue Streams'!$G6)))*((MIN(DATE(YEAR((AA$2-N('Revenue Streams'!$G6))),MONTH((AA$2-N('Revenue Streams'!$G6))),1)+DAY('Revenue Streams'!$E6)-1,EOMONTH((AA$2-N('Revenue Streams'!$G6)),0)))&lt;=(AA$3-N('Revenue Streams'!$G6)))*((MIN(DATE(YEAR((AA$2-N('Revenue Streams'!$G6))),MONTH((AA$2-N('Revenue Streams'!$G6))),1)+DAY('Revenue Streams'!$E6)-1,EOMONTH((AA$2-N('Revenue Streams'!$G6)),0)))&gt;='Revenue Streams'!$E6)*((MIN(DATE(YEAR((AA$2-N('Revenue Streams'!$G6))),MONTH((AA$2-N('Revenue Streams'!$G6))),1)+DAY('Revenue Streams'!$E6)-1,EOMONTH((AA$2-N('Revenue Streams'!$G6)),0)))&lt;=IF('Revenue Streams'!$F6="",DATE(9999,1,1),'Revenue Streams'!$F6))+((MIN(EOMONTH((AA$2-N('Revenue Streams'!$G6)),0)+DAY('Revenue Streams'!$E6),EOMONTH((AA$2-N('Revenue Streams'!$G6)),1)))&gt;=(AA$2-N('Revenue Streams'!$G6)))*((MIN(EOMONTH((AA$2-N('Revenue Streams'!$G6)),0)+DAY('Revenue Streams'!$E6),EOMONTH((AA$2-N('Revenue Streams'!$G6)),1)))&lt;=(AA$3-N('Revenue Streams'!$G6)))*((MIN(EOMONTH((AA$2-N('Revenue Streams'!$G6)),0)+DAY('Revenue Streams'!$E6),EOMONTH((AA$2-N('Revenue Streams'!$G6)),1)))&gt;='Revenue Streams'!$E6)*((MIN(EOMONTH((AA$2-N('Revenue Streams'!$G6)),0)+DAY('Revenue Streams'!$E6),EOMONTH((AA$2-N('Revenue Streams'!$G6)),1)))&lt;=IF('Revenue Streams'!$F6="",DATE(9999,1,1),'Revenue Streams'!$F6))+((MIN(EOMONTH((AA$2-N('Revenue Streams'!$G6)),1)+DAY('Revenue Streams'!$E6),EOMONTH((AA$2-N('Revenue Streams'!$G6)),2)))&gt;=(AA$2-N('Revenue Streams'!$G6)))*((MIN(EOMONTH((AA$2-N('Revenue Streams'!$G6)),1)+DAY('Revenue Streams'!$E6),EOMONTH((AA$2-N('Revenue Streams'!$G6)),2)))&lt;=(AA$3-N('Revenue Streams'!$G6)))*((MIN(EOMONTH((AA$2-N('Revenue Streams'!$G6)),1)+DAY('Revenue Streams'!$E6),EOMONTH((AA$2-N('Revenue Streams'!$G6)),2)))&gt;='Revenue Streams'!$E6)*((MIN(EOMONTH((AA$2-N('Revenue Streams'!$G6)),1)+DAY('Revenue Streams'!$E6),EOMONTH((AA$2-N('Revenue Streams'!$G6)),2)))&lt;=IF('Revenue Streams'!$F6="",DATE(9999,1,1),'Revenue Streams'!$F6))),IF(('Revenue Streams'!$E6&gt;=(AA$2-N('Revenue Streams'!$G6)))*('Revenue Streams'!$E6&lt;=(AA$3-N('Revenue Streams'!$G6)))=1,'Revenue Streams'!$D6,0)))</f>
        <v/>
      </c>
      <c r="AB8" s="22">
        <f>IF(OR('Revenue Streams'!$D6="",'Revenue Streams'!$E6=""),0,IF('Revenue Streams'!$C6="Monthly",'Revenue Streams'!$D6*(((MIN(DATE(YEAR((AB$2-N('Revenue Streams'!$G6))),MONTH((AB$2-N('Revenue Streams'!$G6))),1)+DAY('Revenue Streams'!$E6)-1,EOMONTH((AB$2-N('Revenue Streams'!$G6)),0)))&gt;=(AB$2-N('Revenue Streams'!$G6)))*((MIN(DATE(YEAR((AB$2-N('Revenue Streams'!$G6))),MONTH((AB$2-N('Revenue Streams'!$G6))),1)+DAY('Revenue Streams'!$E6)-1,EOMONTH((AB$2-N('Revenue Streams'!$G6)),0)))&lt;=(AB$3-N('Revenue Streams'!$G6)))*((MIN(DATE(YEAR((AB$2-N('Revenue Streams'!$G6))),MONTH((AB$2-N('Revenue Streams'!$G6))),1)+DAY('Revenue Streams'!$E6)-1,EOMONTH((AB$2-N('Revenue Streams'!$G6)),0)))&gt;='Revenue Streams'!$E6)*((MIN(DATE(YEAR((AB$2-N('Revenue Streams'!$G6))),MONTH((AB$2-N('Revenue Streams'!$G6))),1)+DAY('Revenue Streams'!$E6)-1,EOMONTH((AB$2-N('Revenue Streams'!$G6)),0)))&lt;=IF('Revenue Streams'!$F6="",DATE(9999,1,1),'Revenue Streams'!$F6))+((MIN(EOMONTH((AB$2-N('Revenue Streams'!$G6)),0)+DAY('Revenue Streams'!$E6),EOMONTH((AB$2-N('Revenue Streams'!$G6)),1)))&gt;=(AB$2-N('Revenue Streams'!$G6)))*((MIN(EOMONTH((AB$2-N('Revenue Streams'!$G6)),0)+DAY('Revenue Streams'!$E6),EOMONTH((AB$2-N('Revenue Streams'!$G6)),1)))&lt;=(AB$3-N('Revenue Streams'!$G6)))*((MIN(EOMONTH((AB$2-N('Revenue Streams'!$G6)),0)+DAY('Revenue Streams'!$E6),EOMONTH((AB$2-N('Revenue Streams'!$G6)),1)))&gt;='Revenue Streams'!$E6)*((MIN(EOMONTH((AB$2-N('Revenue Streams'!$G6)),0)+DAY('Revenue Streams'!$E6),EOMONTH((AB$2-N('Revenue Streams'!$G6)),1)))&lt;=IF('Revenue Streams'!$F6="",DATE(9999,1,1),'Revenue Streams'!$F6))+((MIN(EOMONTH((AB$2-N('Revenue Streams'!$G6)),1)+DAY('Revenue Streams'!$E6),EOMONTH((AB$2-N('Revenue Streams'!$G6)),2)))&gt;=(AB$2-N('Revenue Streams'!$G6)))*((MIN(EOMONTH((AB$2-N('Revenue Streams'!$G6)),1)+DAY('Revenue Streams'!$E6),EOMONTH((AB$2-N('Revenue Streams'!$G6)),2)))&lt;=(AB$3-N('Revenue Streams'!$G6)))*((MIN(EOMONTH((AB$2-N('Revenue Streams'!$G6)),1)+DAY('Revenue Streams'!$E6),EOMONTH((AB$2-N('Revenue Streams'!$G6)),2)))&gt;='Revenue Streams'!$E6)*((MIN(EOMONTH((AB$2-N('Revenue Streams'!$G6)),1)+DAY('Revenue Streams'!$E6),EOMONTH((AB$2-N('Revenue Streams'!$G6)),2)))&lt;=IF('Revenue Streams'!$F6="",DATE(9999,1,1),'Revenue Streams'!$F6))),IF(('Revenue Streams'!$E6&gt;=(AB$2-N('Revenue Streams'!$G6)))*('Revenue Streams'!$E6&lt;=(AB$3-N('Revenue Streams'!$G6)))=1,'Revenue Streams'!$D6,0)))</f>
        <v/>
      </c>
    </row>
    <row r="9" ht="15" customHeight="1" s="23">
      <c r="A9" s="22">
        <f>IF('Revenue Streams'!$B7="","",'Revenue Streams'!$B7)</f>
        <v/>
      </c>
      <c r="B9" s="22">
        <f>IF('Revenue Streams'!$A7="","",'Revenue Streams'!$A7)</f>
        <v/>
      </c>
      <c r="C9" s="22">
        <f>IF(OR('Revenue Streams'!$D7="",'Revenue Streams'!$E7=""),0,IF('Revenue Streams'!$C7="Monthly",'Revenue Streams'!$D7*(((MIN(DATE(YEAR((C$2-N('Revenue Streams'!$G7))),MONTH((C$2-N('Revenue Streams'!$G7))),1)+DAY('Revenue Streams'!$E7)-1,EOMONTH((C$2-N('Revenue Streams'!$G7)),0)))&gt;=(C$2-N('Revenue Streams'!$G7)))*((MIN(DATE(YEAR((C$2-N('Revenue Streams'!$G7))),MONTH((C$2-N('Revenue Streams'!$G7))),1)+DAY('Revenue Streams'!$E7)-1,EOMONTH((C$2-N('Revenue Streams'!$G7)),0)))&lt;=(C$3-N('Revenue Streams'!$G7)))*((MIN(DATE(YEAR((C$2-N('Revenue Streams'!$G7))),MONTH((C$2-N('Revenue Streams'!$G7))),1)+DAY('Revenue Streams'!$E7)-1,EOMONTH((C$2-N('Revenue Streams'!$G7)),0)))&gt;='Revenue Streams'!$E7)*((MIN(DATE(YEAR((C$2-N('Revenue Streams'!$G7))),MONTH((C$2-N('Revenue Streams'!$G7))),1)+DAY('Revenue Streams'!$E7)-1,EOMONTH((C$2-N('Revenue Streams'!$G7)),0)))&lt;=IF('Revenue Streams'!$F7="",DATE(9999,1,1),'Revenue Streams'!$F7))+((MIN(EOMONTH((C$2-N('Revenue Streams'!$G7)),0)+DAY('Revenue Streams'!$E7),EOMONTH((C$2-N('Revenue Streams'!$G7)),1)))&gt;=(C$2-N('Revenue Streams'!$G7)))*((MIN(EOMONTH((C$2-N('Revenue Streams'!$G7)),0)+DAY('Revenue Streams'!$E7),EOMONTH((C$2-N('Revenue Streams'!$G7)),1)))&lt;=(C$3-N('Revenue Streams'!$G7)))*((MIN(EOMONTH((C$2-N('Revenue Streams'!$G7)),0)+DAY('Revenue Streams'!$E7),EOMONTH((C$2-N('Revenue Streams'!$G7)),1)))&gt;='Revenue Streams'!$E7)*((MIN(EOMONTH((C$2-N('Revenue Streams'!$G7)),0)+DAY('Revenue Streams'!$E7),EOMONTH((C$2-N('Revenue Streams'!$G7)),1)))&lt;=IF('Revenue Streams'!$F7="",DATE(9999,1,1),'Revenue Streams'!$F7))+((MIN(EOMONTH((C$2-N('Revenue Streams'!$G7)),1)+DAY('Revenue Streams'!$E7),EOMONTH((C$2-N('Revenue Streams'!$G7)),2)))&gt;=(C$2-N('Revenue Streams'!$G7)))*((MIN(EOMONTH((C$2-N('Revenue Streams'!$G7)),1)+DAY('Revenue Streams'!$E7),EOMONTH((C$2-N('Revenue Streams'!$G7)),2)))&lt;=(C$3-N('Revenue Streams'!$G7)))*((MIN(EOMONTH((C$2-N('Revenue Streams'!$G7)),1)+DAY('Revenue Streams'!$E7),EOMONTH((C$2-N('Revenue Streams'!$G7)),2)))&gt;='Revenue Streams'!$E7)*((MIN(EOMONTH((C$2-N('Revenue Streams'!$G7)),1)+DAY('Revenue Streams'!$E7),EOMONTH((C$2-N('Revenue Streams'!$G7)),2)))&lt;=IF('Revenue Streams'!$F7="",DATE(9999,1,1),'Revenue Streams'!$F7))),IF(('Revenue Streams'!$E7&gt;=(C$2-N('Revenue Streams'!$G7)))*('Revenue Streams'!$E7&lt;=(C$3-N('Revenue Streams'!$G7)))=1,'Revenue Streams'!$D7,0)))</f>
        <v/>
      </c>
      <c r="D9" s="22">
        <f>IF(OR('Revenue Streams'!$D7="",'Revenue Streams'!$E7=""),0,IF('Revenue Streams'!$C7="Monthly",'Revenue Streams'!$D7*(((MIN(DATE(YEAR((D$2-N('Revenue Streams'!$G7))),MONTH((D$2-N('Revenue Streams'!$G7))),1)+DAY('Revenue Streams'!$E7)-1,EOMONTH((D$2-N('Revenue Streams'!$G7)),0)))&gt;=(D$2-N('Revenue Streams'!$G7)))*((MIN(DATE(YEAR((D$2-N('Revenue Streams'!$G7))),MONTH((D$2-N('Revenue Streams'!$G7))),1)+DAY('Revenue Streams'!$E7)-1,EOMONTH((D$2-N('Revenue Streams'!$G7)),0)))&lt;=(D$3-N('Revenue Streams'!$G7)))*((MIN(DATE(YEAR((D$2-N('Revenue Streams'!$G7))),MONTH((D$2-N('Revenue Streams'!$G7))),1)+DAY('Revenue Streams'!$E7)-1,EOMONTH((D$2-N('Revenue Streams'!$G7)),0)))&gt;='Revenue Streams'!$E7)*((MIN(DATE(YEAR((D$2-N('Revenue Streams'!$G7))),MONTH((D$2-N('Revenue Streams'!$G7))),1)+DAY('Revenue Streams'!$E7)-1,EOMONTH((D$2-N('Revenue Streams'!$G7)),0)))&lt;=IF('Revenue Streams'!$F7="",DATE(9999,1,1),'Revenue Streams'!$F7))+((MIN(EOMONTH((D$2-N('Revenue Streams'!$G7)),0)+DAY('Revenue Streams'!$E7),EOMONTH((D$2-N('Revenue Streams'!$G7)),1)))&gt;=(D$2-N('Revenue Streams'!$G7)))*((MIN(EOMONTH((D$2-N('Revenue Streams'!$G7)),0)+DAY('Revenue Streams'!$E7),EOMONTH((D$2-N('Revenue Streams'!$G7)),1)))&lt;=(D$3-N('Revenue Streams'!$G7)))*((MIN(EOMONTH((D$2-N('Revenue Streams'!$G7)),0)+DAY('Revenue Streams'!$E7),EOMONTH((D$2-N('Revenue Streams'!$G7)),1)))&gt;='Revenue Streams'!$E7)*((MIN(EOMONTH((D$2-N('Revenue Streams'!$G7)),0)+DAY('Revenue Streams'!$E7),EOMONTH((D$2-N('Revenue Streams'!$G7)),1)))&lt;=IF('Revenue Streams'!$F7="",DATE(9999,1,1),'Revenue Streams'!$F7))+((MIN(EOMONTH((D$2-N('Revenue Streams'!$G7)),1)+DAY('Revenue Streams'!$E7),EOMONTH((D$2-N('Revenue Streams'!$G7)),2)))&gt;=(D$2-N('Revenue Streams'!$G7)))*((MIN(EOMONTH((D$2-N('Revenue Streams'!$G7)),1)+DAY('Revenue Streams'!$E7),EOMONTH((D$2-N('Revenue Streams'!$G7)),2)))&lt;=(D$3-N('Revenue Streams'!$G7)))*((MIN(EOMONTH((D$2-N('Revenue Streams'!$G7)),1)+DAY('Revenue Streams'!$E7),EOMONTH((D$2-N('Revenue Streams'!$G7)),2)))&gt;='Revenue Streams'!$E7)*((MIN(EOMONTH((D$2-N('Revenue Streams'!$G7)),1)+DAY('Revenue Streams'!$E7),EOMONTH((D$2-N('Revenue Streams'!$G7)),2)))&lt;=IF('Revenue Streams'!$F7="",DATE(9999,1,1),'Revenue Streams'!$F7))),IF(('Revenue Streams'!$E7&gt;=(D$2-N('Revenue Streams'!$G7)))*('Revenue Streams'!$E7&lt;=(D$3-N('Revenue Streams'!$G7)))=1,'Revenue Streams'!$D7,0)))</f>
        <v/>
      </c>
      <c r="E9" s="22">
        <f>IF(OR('Revenue Streams'!$D7="",'Revenue Streams'!$E7=""),0,IF('Revenue Streams'!$C7="Monthly",'Revenue Streams'!$D7*(((MIN(DATE(YEAR((E$2-N('Revenue Streams'!$G7))),MONTH((E$2-N('Revenue Streams'!$G7))),1)+DAY('Revenue Streams'!$E7)-1,EOMONTH((E$2-N('Revenue Streams'!$G7)),0)))&gt;=(E$2-N('Revenue Streams'!$G7)))*((MIN(DATE(YEAR((E$2-N('Revenue Streams'!$G7))),MONTH((E$2-N('Revenue Streams'!$G7))),1)+DAY('Revenue Streams'!$E7)-1,EOMONTH((E$2-N('Revenue Streams'!$G7)),0)))&lt;=(E$3-N('Revenue Streams'!$G7)))*((MIN(DATE(YEAR((E$2-N('Revenue Streams'!$G7))),MONTH((E$2-N('Revenue Streams'!$G7))),1)+DAY('Revenue Streams'!$E7)-1,EOMONTH((E$2-N('Revenue Streams'!$G7)),0)))&gt;='Revenue Streams'!$E7)*((MIN(DATE(YEAR((E$2-N('Revenue Streams'!$G7))),MONTH((E$2-N('Revenue Streams'!$G7))),1)+DAY('Revenue Streams'!$E7)-1,EOMONTH((E$2-N('Revenue Streams'!$G7)),0)))&lt;=IF('Revenue Streams'!$F7="",DATE(9999,1,1),'Revenue Streams'!$F7))+((MIN(EOMONTH((E$2-N('Revenue Streams'!$G7)),0)+DAY('Revenue Streams'!$E7),EOMONTH((E$2-N('Revenue Streams'!$G7)),1)))&gt;=(E$2-N('Revenue Streams'!$G7)))*((MIN(EOMONTH((E$2-N('Revenue Streams'!$G7)),0)+DAY('Revenue Streams'!$E7),EOMONTH((E$2-N('Revenue Streams'!$G7)),1)))&lt;=(E$3-N('Revenue Streams'!$G7)))*((MIN(EOMONTH((E$2-N('Revenue Streams'!$G7)),0)+DAY('Revenue Streams'!$E7),EOMONTH((E$2-N('Revenue Streams'!$G7)),1)))&gt;='Revenue Streams'!$E7)*((MIN(EOMONTH((E$2-N('Revenue Streams'!$G7)),0)+DAY('Revenue Streams'!$E7),EOMONTH((E$2-N('Revenue Streams'!$G7)),1)))&lt;=IF('Revenue Streams'!$F7="",DATE(9999,1,1),'Revenue Streams'!$F7))+((MIN(EOMONTH((E$2-N('Revenue Streams'!$G7)),1)+DAY('Revenue Streams'!$E7),EOMONTH((E$2-N('Revenue Streams'!$G7)),2)))&gt;=(E$2-N('Revenue Streams'!$G7)))*((MIN(EOMONTH((E$2-N('Revenue Streams'!$G7)),1)+DAY('Revenue Streams'!$E7),EOMONTH((E$2-N('Revenue Streams'!$G7)),2)))&lt;=(E$3-N('Revenue Streams'!$G7)))*((MIN(EOMONTH((E$2-N('Revenue Streams'!$G7)),1)+DAY('Revenue Streams'!$E7),EOMONTH((E$2-N('Revenue Streams'!$G7)),2)))&gt;='Revenue Streams'!$E7)*((MIN(EOMONTH((E$2-N('Revenue Streams'!$G7)),1)+DAY('Revenue Streams'!$E7),EOMONTH((E$2-N('Revenue Streams'!$G7)),2)))&lt;=IF('Revenue Streams'!$F7="",DATE(9999,1,1),'Revenue Streams'!$F7))),IF(('Revenue Streams'!$E7&gt;=(E$2-N('Revenue Streams'!$G7)))*('Revenue Streams'!$E7&lt;=(E$3-N('Revenue Streams'!$G7)))=1,'Revenue Streams'!$D7,0)))</f>
        <v/>
      </c>
      <c r="F9" s="22">
        <f>IF(OR('Revenue Streams'!$D7="",'Revenue Streams'!$E7=""),0,IF('Revenue Streams'!$C7="Monthly",'Revenue Streams'!$D7*(((MIN(DATE(YEAR((F$2-N('Revenue Streams'!$G7))),MONTH((F$2-N('Revenue Streams'!$G7))),1)+DAY('Revenue Streams'!$E7)-1,EOMONTH((F$2-N('Revenue Streams'!$G7)),0)))&gt;=(F$2-N('Revenue Streams'!$G7)))*((MIN(DATE(YEAR((F$2-N('Revenue Streams'!$G7))),MONTH((F$2-N('Revenue Streams'!$G7))),1)+DAY('Revenue Streams'!$E7)-1,EOMONTH((F$2-N('Revenue Streams'!$G7)),0)))&lt;=(F$3-N('Revenue Streams'!$G7)))*((MIN(DATE(YEAR((F$2-N('Revenue Streams'!$G7))),MONTH((F$2-N('Revenue Streams'!$G7))),1)+DAY('Revenue Streams'!$E7)-1,EOMONTH((F$2-N('Revenue Streams'!$G7)),0)))&gt;='Revenue Streams'!$E7)*((MIN(DATE(YEAR((F$2-N('Revenue Streams'!$G7))),MONTH((F$2-N('Revenue Streams'!$G7))),1)+DAY('Revenue Streams'!$E7)-1,EOMONTH((F$2-N('Revenue Streams'!$G7)),0)))&lt;=IF('Revenue Streams'!$F7="",DATE(9999,1,1),'Revenue Streams'!$F7))+((MIN(EOMONTH((F$2-N('Revenue Streams'!$G7)),0)+DAY('Revenue Streams'!$E7),EOMONTH((F$2-N('Revenue Streams'!$G7)),1)))&gt;=(F$2-N('Revenue Streams'!$G7)))*((MIN(EOMONTH((F$2-N('Revenue Streams'!$G7)),0)+DAY('Revenue Streams'!$E7),EOMONTH((F$2-N('Revenue Streams'!$G7)),1)))&lt;=(F$3-N('Revenue Streams'!$G7)))*((MIN(EOMONTH((F$2-N('Revenue Streams'!$G7)),0)+DAY('Revenue Streams'!$E7),EOMONTH((F$2-N('Revenue Streams'!$G7)),1)))&gt;='Revenue Streams'!$E7)*((MIN(EOMONTH((F$2-N('Revenue Streams'!$G7)),0)+DAY('Revenue Streams'!$E7),EOMONTH((F$2-N('Revenue Streams'!$G7)),1)))&lt;=IF('Revenue Streams'!$F7="",DATE(9999,1,1),'Revenue Streams'!$F7))+((MIN(EOMONTH((F$2-N('Revenue Streams'!$G7)),1)+DAY('Revenue Streams'!$E7),EOMONTH((F$2-N('Revenue Streams'!$G7)),2)))&gt;=(F$2-N('Revenue Streams'!$G7)))*((MIN(EOMONTH((F$2-N('Revenue Streams'!$G7)),1)+DAY('Revenue Streams'!$E7),EOMONTH((F$2-N('Revenue Streams'!$G7)),2)))&lt;=(F$3-N('Revenue Streams'!$G7)))*((MIN(EOMONTH((F$2-N('Revenue Streams'!$G7)),1)+DAY('Revenue Streams'!$E7),EOMONTH((F$2-N('Revenue Streams'!$G7)),2)))&gt;='Revenue Streams'!$E7)*((MIN(EOMONTH((F$2-N('Revenue Streams'!$G7)),1)+DAY('Revenue Streams'!$E7),EOMONTH((F$2-N('Revenue Streams'!$G7)),2)))&lt;=IF('Revenue Streams'!$F7="",DATE(9999,1,1),'Revenue Streams'!$F7))),IF(('Revenue Streams'!$E7&gt;=(F$2-N('Revenue Streams'!$G7)))*('Revenue Streams'!$E7&lt;=(F$3-N('Revenue Streams'!$G7)))=1,'Revenue Streams'!$D7,0)))</f>
        <v/>
      </c>
      <c r="G9" s="37">
        <f>IF(OR('Revenue Streams'!$D7="",'Revenue Streams'!$E7=""),0,IF('Revenue Streams'!$C7="Monthly",'Revenue Streams'!$D7*(((MIN(DATE(YEAR((G$2-N('Revenue Streams'!$G7))),MONTH((G$2-N('Revenue Streams'!$G7))),1)+DAY('Revenue Streams'!$E7)-1,EOMONTH((G$2-N('Revenue Streams'!$G7)),0)))&gt;=(G$2-N('Revenue Streams'!$G7)))*((MIN(DATE(YEAR((G$2-N('Revenue Streams'!$G7))),MONTH((G$2-N('Revenue Streams'!$G7))),1)+DAY('Revenue Streams'!$E7)-1,EOMONTH((G$2-N('Revenue Streams'!$G7)),0)))&lt;=(G$3-N('Revenue Streams'!$G7)))*((MIN(DATE(YEAR((G$2-N('Revenue Streams'!$G7))),MONTH((G$2-N('Revenue Streams'!$G7))),1)+DAY('Revenue Streams'!$E7)-1,EOMONTH((G$2-N('Revenue Streams'!$G7)),0)))&gt;='Revenue Streams'!$E7)*((MIN(DATE(YEAR((G$2-N('Revenue Streams'!$G7))),MONTH((G$2-N('Revenue Streams'!$G7))),1)+DAY('Revenue Streams'!$E7)-1,EOMONTH((G$2-N('Revenue Streams'!$G7)),0)))&lt;=IF('Revenue Streams'!$F7="",DATE(9999,1,1),'Revenue Streams'!$F7))+((MIN(EOMONTH((G$2-N('Revenue Streams'!$G7)),0)+DAY('Revenue Streams'!$E7),EOMONTH((G$2-N('Revenue Streams'!$G7)),1)))&gt;=(G$2-N('Revenue Streams'!$G7)))*((MIN(EOMONTH((G$2-N('Revenue Streams'!$G7)),0)+DAY('Revenue Streams'!$E7),EOMONTH((G$2-N('Revenue Streams'!$G7)),1)))&lt;=(G$3-N('Revenue Streams'!$G7)))*((MIN(EOMONTH((G$2-N('Revenue Streams'!$G7)),0)+DAY('Revenue Streams'!$E7),EOMONTH((G$2-N('Revenue Streams'!$G7)),1)))&gt;='Revenue Streams'!$E7)*((MIN(EOMONTH((G$2-N('Revenue Streams'!$G7)),0)+DAY('Revenue Streams'!$E7),EOMONTH((G$2-N('Revenue Streams'!$G7)),1)))&lt;=IF('Revenue Streams'!$F7="",DATE(9999,1,1),'Revenue Streams'!$F7))+((MIN(EOMONTH((G$2-N('Revenue Streams'!$G7)),1)+DAY('Revenue Streams'!$E7),EOMONTH((G$2-N('Revenue Streams'!$G7)),2)))&gt;=(G$2-N('Revenue Streams'!$G7)))*((MIN(EOMONTH((G$2-N('Revenue Streams'!$G7)),1)+DAY('Revenue Streams'!$E7),EOMONTH((G$2-N('Revenue Streams'!$G7)),2)))&lt;=(G$3-N('Revenue Streams'!$G7)))*((MIN(EOMONTH((G$2-N('Revenue Streams'!$G7)),1)+DAY('Revenue Streams'!$E7),EOMONTH((G$2-N('Revenue Streams'!$G7)),2)))&gt;='Revenue Streams'!$E7)*((MIN(EOMONTH((G$2-N('Revenue Streams'!$G7)),1)+DAY('Revenue Streams'!$E7),EOMONTH((G$2-N('Revenue Streams'!$G7)),2)))&lt;=IF('Revenue Streams'!$F7="",DATE(9999,1,1),'Revenue Streams'!$F7))),IF(('Revenue Streams'!$E7&gt;=(G$2-N('Revenue Streams'!$G7)))*('Revenue Streams'!$E7&lt;=(G$3-N('Revenue Streams'!$G7)))=1,'Revenue Streams'!$D7,0)))</f>
        <v/>
      </c>
      <c r="H9" s="22">
        <f>IF(OR('Revenue Streams'!$D7="",'Revenue Streams'!$E7=""),0,IF('Revenue Streams'!$C7="Monthly",'Revenue Streams'!$D7*(((MIN(DATE(YEAR((H$2-N('Revenue Streams'!$G7))),MONTH((H$2-N('Revenue Streams'!$G7))),1)+DAY('Revenue Streams'!$E7)-1,EOMONTH((H$2-N('Revenue Streams'!$G7)),0)))&gt;=(H$2-N('Revenue Streams'!$G7)))*((MIN(DATE(YEAR((H$2-N('Revenue Streams'!$G7))),MONTH((H$2-N('Revenue Streams'!$G7))),1)+DAY('Revenue Streams'!$E7)-1,EOMONTH((H$2-N('Revenue Streams'!$G7)),0)))&lt;=(H$3-N('Revenue Streams'!$G7)))*((MIN(DATE(YEAR((H$2-N('Revenue Streams'!$G7))),MONTH((H$2-N('Revenue Streams'!$G7))),1)+DAY('Revenue Streams'!$E7)-1,EOMONTH((H$2-N('Revenue Streams'!$G7)),0)))&gt;='Revenue Streams'!$E7)*((MIN(DATE(YEAR((H$2-N('Revenue Streams'!$G7))),MONTH((H$2-N('Revenue Streams'!$G7))),1)+DAY('Revenue Streams'!$E7)-1,EOMONTH((H$2-N('Revenue Streams'!$G7)),0)))&lt;=IF('Revenue Streams'!$F7="",DATE(9999,1,1),'Revenue Streams'!$F7))+((MIN(EOMONTH((H$2-N('Revenue Streams'!$G7)),0)+DAY('Revenue Streams'!$E7),EOMONTH((H$2-N('Revenue Streams'!$G7)),1)))&gt;=(H$2-N('Revenue Streams'!$G7)))*((MIN(EOMONTH((H$2-N('Revenue Streams'!$G7)),0)+DAY('Revenue Streams'!$E7),EOMONTH((H$2-N('Revenue Streams'!$G7)),1)))&lt;=(H$3-N('Revenue Streams'!$G7)))*((MIN(EOMONTH((H$2-N('Revenue Streams'!$G7)),0)+DAY('Revenue Streams'!$E7),EOMONTH((H$2-N('Revenue Streams'!$G7)),1)))&gt;='Revenue Streams'!$E7)*((MIN(EOMONTH((H$2-N('Revenue Streams'!$G7)),0)+DAY('Revenue Streams'!$E7),EOMONTH((H$2-N('Revenue Streams'!$G7)),1)))&lt;=IF('Revenue Streams'!$F7="",DATE(9999,1,1),'Revenue Streams'!$F7))+((MIN(EOMONTH((H$2-N('Revenue Streams'!$G7)),1)+DAY('Revenue Streams'!$E7),EOMONTH((H$2-N('Revenue Streams'!$G7)),2)))&gt;=(H$2-N('Revenue Streams'!$G7)))*((MIN(EOMONTH((H$2-N('Revenue Streams'!$G7)),1)+DAY('Revenue Streams'!$E7),EOMONTH((H$2-N('Revenue Streams'!$G7)),2)))&lt;=(H$3-N('Revenue Streams'!$G7)))*((MIN(EOMONTH((H$2-N('Revenue Streams'!$G7)),1)+DAY('Revenue Streams'!$E7),EOMONTH((H$2-N('Revenue Streams'!$G7)),2)))&gt;='Revenue Streams'!$E7)*((MIN(EOMONTH((H$2-N('Revenue Streams'!$G7)),1)+DAY('Revenue Streams'!$E7),EOMONTH((H$2-N('Revenue Streams'!$G7)),2)))&lt;=IF('Revenue Streams'!$F7="",DATE(9999,1,1),'Revenue Streams'!$F7))),IF(('Revenue Streams'!$E7&gt;=(H$2-N('Revenue Streams'!$G7)))*('Revenue Streams'!$E7&lt;=(H$3-N('Revenue Streams'!$G7)))=1,'Revenue Streams'!$D7,0)))</f>
        <v/>
      </c>
      <c r="I9" s="22">
        <f>IF(OR('Revenue Streams'!$D7="",'Revenue Streams'!$E7=""),0,IF('Revenue Streams'!$C7="Monthly",'Revenue Streams'!$D7*(((MIN(DATE(YEAR((I$2-N('Revenue Streams'!$G7))),MONTH((I$2-N('Revenue Streams'!$G7))),1)+DAY('Revenue Streams'!$E7)-1,EOMONTH((I$2-N('Revenue Streams'!$G7)),0)))&gt;=(I$2-N('Revenue Streams'!$G7)))*((MIN(DATE(YEAR((I$2-N('Revenue Streams'!$G7))),MONTH((I$2-N('Revenue Streams'!$G7))),1)+DAY('Revenue Streams'!$E7)-1,EOMONTH((I$2-N('Revenue Streams'!$G7)),0)))&lt;=(I$3-N('Revenue Streams'!$G7)))*((MIN(DATE(YEAR((I$2-N('Revenue Streams'!$G7))),MONTH((I$2-N('Revenue Streams'!$G7))),1)+DAY('Revenue Streams'!$E7)-1,EOMONTH((I$2-N('Revenue Streams'!$G7)),0)))&gt;='Revenue Streams'!$E7)*((MIN(DATE(YEAR((I$2-N('Revenue Streams'!$G7))),MONTH((I$2-N('Revenue Streams'!$G7))),1)+DAY('Revenue Streams'!$E7)-1,EOMONTH((I$2-N('Revenue Streams'!$G7)),0)))&lt;=IF('Revenue Streams'!$F7="",DATE(9999,1,1),'Revenue Streams'!$F7))+((MIN(EOMONTH((I$2-N('Revenue Streams'!$G7)),0)+DAY('Revenue Streams'!$E7),EOMONTH((I$2-N('Revenue Streams'!$G7)),1)))&gt;=(I$2-N('Revenue Streams'!$G7)))*((MIN(EOMONTH((I$2-N('Revenue Streams'!$G7)),0)+DAY('Revenue Streams'!$E7),EOMONTH((I$2-N('Revenue Streams'!$G7)),1)))&lt;=(I$3-N('Revenue Streams'!$G7)))*((MIN(EOMONTH((I$2-N('Revenue Streams'!$G7)),0)+DAY('Revenue Streams'!$E7),EOMONTH((I$2-N('Revenue Streams'!$G7)),1)))&gt;='Revenue Streams'!$E7)*((MIN(EOMONTH((I$2-N('Revenue Streams'!$G7)),0)+DAY('Revenue Streams'!$E7),EOMONTH((I$2-N('Revenue Streams'!$G7)),1)))&lt;=IF('Revenue Streams'!$F7="",DATE(9999,1,1),'Revenue Streams'!$F7))+((MIN(EOMONTH((I$2-N('Revenue Streams'!$G7)),1)+DAY('Revenue Streams'!$E7),EOMONTH((I$2-N('Revenue Streams'!$G7)),2)))&gt;=(I$2-N('Revenue Streams'!$G7)))*((MIN(EOMONTH((I$2-N('Revenue Streams'!$G7)),1)+DAY('Revenue Streams'!$E7),EOMONTH((I$2-N('Revenue Streams'!$G7)),2)))&lt;=(I$3-N('Revenue Streams'!$G7)))*((MIN(EOMONTH((I$2-N('Revenue Streams'!$G7)),1)+DAY('Revenue Streams'!$E7),EOMONTH((I$2-N('Revenue Streams'!$G7)),2)))&gt;='Revenue Streams'!$E7)*((MIN(EOMONTH((I$2-N('Revenue Streams'!$G7)),1)+DAY('Revenue Streams'!$E7),EOMONTH((I$2-N('Revenue Streams'!$G7)),2)))&lt;=IF('Revenue Streams'!$F7="",DATE(9999,1,1),'Revenue Streams'!$F7))),IF(('Revenue Streams'!$E7&gt;=(I$2-N('Revenue Streams'!$G7)))*('Revenue Streams'!$E7&lt;=(I$3-N('Revenue Streams'!$G7)))=1,'Revenue Streams'!$D7,0)))</f>
        <v/>
      </c>
      <c r="J9" s="22">
        <f>IF(OR('Revenue Streams'!$D7="",'Revenue Streams'!$E7=""),0,IF('Revenue Streams'!$C7="Monthly",'Revenue Streams'!$D7*(((MIN(DATE(YEAR((J$2-N('Revenue Streams'!$G7))),MONTH((J$2-N('Revenue Streams'!$G7))),1)+DAY('Revenue Streams'!$E7)-1,EOMONTH((J$2-N('Revenue Streams'!$G7)),0)))&gt;=(J$2-N('Revenue Streams'!$G7)))*((MIN(DATE(YEAR((J$2-N('Revenue Streams'!$G7))),MONTH((J$2-N('Revenue Streams'!$G7))),1)+DAY('Revenue Streams'!$E7)-1,EOMONTH((J$2-N('Revenue Streams'!$G7)),0)))&lt;=(J$3-N('Revenue Streams'!$G7)))*((MIN(DATE(YEAR((J$2-N('Revenue Streams'!$G7))),MONTH((J$2-N('Revenue Streams'!$G7))),1)+DAY('Revenue Streams'!$E7)-1,EOMONTH((J$2-N('Revenue Streams'!$G7)),0)))&gt;='Revenue Streams'!$E7)*((MIN(DATE(YEAR((J$2-N('Revenue Streams'!$G7))),MONTH((J$2-N('Revenue Streams'!$G7))),1)+DAY('Revenue Streams'!$E7)-1,EOMONTH((J$2-N('Revenue Streams'!$G7)),0)))&lt;=IF('Revenue Streams'!$F7="",DATE(9999,1,1),'Revenue Streams'!$F7))+((MIN(EOMONTH((J$2-N('Revenue Streams'!$G7)),0)+DAY('Revenue Streams'!$E7),EOMONTH((J$2-N('Revenue Streams'!$G7)),1)))&gt;=(J$2-N('Revenue Streams'!$G7)))*((MIN(EOMONTH((J$2-N('Revenue Streams'!$G7)),0)+DAY('Revenue Streams'!$E7),EOMONTH((J$2-N('Revenue Streams'!$G7)),1)))&lt;=(J$3-N('Revenue Streams'!$G7)))*((MIN(EOMONTH((J$2-N('Revenue Streams'!$G7)),0)+DAY('Revenue Streams'!$E7),EOMONTH((J$2-N('Revenue Streams'!$G7)),1)))&gt;='Revenue Streams'!$E7)*((MIN(EOMONTH((J$2-N('Revenue Streams'!$G7)),0)+DAY('Revenue Streams'!$E7),EOMONTH((J$2-N('Revenue Streams'!$G7)),1)))&lt;=IF('Revenue Streams'!$F7="",DATE(9999,1,1),'Revenue Streams'!$F7))+((MIN(EOMONTH((J$2-N('Revenue Streams'!$G7)),1)+DAY('Revenue Streams'!$E7),EOMONTH((J$2-N('Revenue Streams'!$G7)),2)))&gt;=(J$2-N('Revenue Streams'!$G7)))*((MIN(EOMONTH((J$2-N('Revenue Streams'!$G7)),1)+DAY('Revenue Streams'!$E7),EOMONTH((J$2-N('Revenue Streams'!$G7)),2)))&lt;=(J$3-N('Revenue Streams'!$G7)))*((MIN(EOMONTH((J$2-N('Revenue Streams'!$G7)),1)+DAY('Revenue Streams'!$E7),EOMONTH((J$2-N('Revenue Streams'!$G7)),2)))&gt;='Revenue Streams'!$E7)*((MIN(EOMONTH((J$2-N('Revenue Streams'!$G7)),1)+DAY('Revenue Streams'!$E7),EOMONTH((J$2-N('Revenue Streams'!$G7)),2)))&lt;=IF('Revenue Streams'!$F7="",DATE(9999,1,1),'Revenue Streams'!$F7))),IF(('Revenue Streams'!$E7&gt;=(J$2-N('Revenue Streams'!$G7)))*('Revenue Streams'!$E7&lt;=(J$3-N('Revenue Streams'!$G7)))=1,'Revenue Streams'!$D7,0)))</f>
        <v/>
      </c>
      <c r="K9" s="22">
        <f>IF(OR('Revenue Streams'!$D7="",'Revenue Streams'!$E7=""),0,IF('Revenue Streams'!$C7="Monthly",'Revenue Streams'!$D7*(((MIN(DATE(YEAR((K$2-N('Revenue Streams'!$G7))),MONTH((K$2-N('Revenue Streams'!$G7))),1)+DAY('Revenue Streams'!$E7)-1,EOMONTH((K$2-N('Revenue Streams'!$G7)),0)))&gt;=(K$2-N('Revenue Streams'!$G7)))*((MIN(DATE(YEAR((K$2-N('Revenue Streams'!$G7))),MONTH((K$2-N('Revenue Streams'!$G7))),1)+DAY('Revenue Streams'!$E7)-1,EOMONTH((K$2-N('Revenue Streams'!$G7)),0)))&lt;=(K$3-N('Revenue Streams'!$G7)))*((MIN(DATE(YEAR((K$2-N('Revenue Streams'!$G7))),MONTH((K$2-N('Revenue Streams'!$G7))),1)+DAY('Revenue Streams'!$E7)-1,EOMONTH((K$2-N('Revenue Streams'!$G7)),0)))&gt;='Revenue Streams'!$E7)*((MIN(DATE(YEAR((K$2-N('Revenue Streams'!$G7))),MONTH((K$2-N('Revenue Streams'!$G7))),1)+DAY('Revenue Streams'!$E7)-1,EOMONTH((K$2-N('Revenue Streams'!$G7)),0)))&lt;=IF('Revenue Streams'!$F7="",DATE(9999,1,1),'Revenue Streams'!$F7))+((MIN(EOMONTH((K$2-N('Revenue Streams'!$G7)),0)+DAY('Revenue Streams'!$E7),EOMONTH((K$2-N('Revenue Streams'!$G7)),1)))&gt;=(K$2-N('Revenue Streams'!$G7)))*((MIN(EOMONTH((K$2-N('Revenue Streams'!$G7)),0)+DAY('Revenue Streams'!$E7),EOMONTH((K$2-N('Revenue Streams'!$G7)),1)))&lt;=(K$3-N('Revenue Streams'!$G7)))*((MIN(EOMONTH((K$2-N('Revenue Streams'!$G7)),0)+DAY('Revenue Streams'!$E7),EOMONTH((K$2-N('Revenue Streams'!$G7)),1)))&gt;='Revenue Streams'!$E7)*((MIN(EOMONTH((K$2-N('Revenue Streams'!$G7)),0)+DAY('Revenue Streams'!$E7),EOMONTH((K$2-N('Revenue Streams'!$G7)),1)))&lt;=IF('Revenue Streams'!$F7="",DATE(9999,1,1),'Revenue Streams'!$F7))+((MIN(EOMONTH((K$2-N('Revenue Streams'!$G7)),1)+DAY('Revenue Streams'!$E7),EOMONTH((K$2-N('Revenue Streams'!$G7)),2)))&gt;=(K$2-N('Revenue Streams'!$G7)))*((MIN(EOMONTH((K$2-N('Revenue Streams'!$G7)),1)+DAY('Revenue Streams'!$E7),EOMONTH((K$2-N('Revenue Streams'!$G7)),2)))&lt;=(K$3-N('Revenue Streams'!$G7)))*((MIN(EOMONTH((K$2-N('Revenue Streams'!$G7)),1)+DAY('Revenue Streams'!$E7),EOMONTH((K$2-N('Revenue Streams'!$G7)),2)))&gt;='Revenue Streams'!$E7)*((MIN(EOMONTH((K$2-N('Revenue Streams'!$G7)),1)+DAY('Revenue Streams'!$E7),EOMONTH((K$2-N('Revenue Streams'!$G7)),2)))&lt;=IF('Revenue Streams'!$F7="",DATE(9999,1,1),'Revenue Streams'!$F7))),IF(('Revenue Streams'!$E7&gt;=(K$2-N('Revenue Streams'!$G7)))*('Revenue Streams'!$E7&lt;=(K$3-N('Revenue Streams'!$G7)))=1,'Revenue Streams'!$D7,0)))</f>
        <v/>
      </c>
      <c r="L9" s="22">
        <f>IF(OR('Revenue Streams'!$D7="",'Revenue Streams'!$E7=""),0,IF('Revenue Streams'!$C7="Monthly",'Revenue Streams'!$D7*(((MIN(DATE(YEAR((L$2-N('Revenue Streams'!$G7))),MONTH((L$2-N('Revenue Streams'!$G7))),1)+DAY('Revenue Streams'!$E7)-1,EOMONTH((L$2-N('Revenue Streams'!$G7)),0)))&gt;=(L$2-N('Revenue Streams'!$G7)))*((MIN(DATE(YEAR((L$2-N('Revenue Streams'!$G7))),MONTH((L$2-N('Revenue Streams'!$G7))),1)+DAY('Revenue Streams'!$E7)-1,EOMONTH((L$2-N('Revenue Streams'!$G7)),0)))&lt;=(L$3-N('Revenue Streams'!$G7)))*((MIN(DATE(YEAR((L$2-N('Revenue Streams'!$G7))),MONTH((L$2-N('Revenue Streams'!$G7))),1)+DAY('Revenue Streams'!$E7)-1,EOMONTH((L$2-N('Revenue Streams'!$G7)),0)))&gt;='Revenue Streams'!$E7)*((MIN(DATE(YEAR((L$2-N('Revenue Streams'!$G7))),MONTH((L$2-N('Revenue Streams'!$G7))),1)+DAY('Revenue Streams'!$E7)-1,EOMONTH((L$2-N('Revenue Streams'!$G7)),0)))&lt;=IF('Revenue Streams'!$F7="",DATE(9999,1,1),'Revenue Streams'!$F7))+((MIN(EOMONTH((L$2-N('Revenue Streams'!$G7)),0)+DAY('Revenue Streams'!$E7),EOMONTH((L$2-N('Revenue Streams'!$G7)),1)))&gt;=(L$2-N('Revenue Streams'!$G7)))*((MIN(EOMONTH((L$2-N('Revenue Streams'!$G7)),0)+DAY('Revenue Streams'!$E7),EOMONTH((L$2-N('Revenue Streams'!$G7)),1)))&lt;=(L$3-N('Revenue Streams'!$G7)))*((MIN(EOMONTH((L$2-N('Revenue Streams'!$G7)),0)+DAY('Revenue Streams'!$E7),EOMONTH((L$2-N('Revenue Streams'!$G7)),1)))&gt;='Revenue Streams'!$E7)*((MIN(EOMONTH((L$2-N('Revenue Streams'!$G7)),0)+DAY('Revenue Streams'!$E7),EOMONTH((L$2-N('Revenue Streams'!$G7)),1)))&lt;=IF('Revenue Streams'!$F7="",DATE(9999,1,1),'Revenue Streams'!$F7))+((MIN(EOMONTH((L$2-N('Revenue Streams'!$G7)),1)+DAY('Revenue Streams'!$E7),EOMONTH((L$2-N('Revenue Streams'!$G7)),2)))&gt;=(L$2-N('Revenue Streams'!$G7)))*((MIN(EOMONTH((L$2-N('Revenue Streams'!$G7)),1)+DAY('Revenue Streams'!$E7),EOMONTH((L$2-N('Revenue Streams'!$G7)),2)))&lt;=(L$3-N('Revenue Streams'!$G7)))*((MIN(EOMONTH((L$2-N('Revenue Streams'!$G7)),1)+DAY('Revenue Streams'!$E7),EOMONTH((L$2-N('Revenue Streams'!$G7)),2)))&gt;='Revenue Streams'!$E7)*((MIN(EOMONTH((L$2-N('Revenue Streams'!$G7)),1)+DAY('Revenue Streams'!$E7),EOMONTH((L$2-N('Revenue Streams'!$G7)),2)))&lt;=IF('Revenue Streams'!$F7="",DATE(9999,1,1),'Revenue Streams'!$F7))),IF(('Revenue Streams'!$E7&gt;=(L$2-N('Revenue Streams'!$G7)))*('Revenue Streams'!$E7&lt;=(L$3-N('Revenue Streams'!$G7)))=1,'Revenue Streams'!$D7,0)))</f>
        <v/>
      </c>
      <c r="M9" s="22">
        <f>IF(OR('Revenue Streams'!$D7="",'Revenue Streams'!$E7=""),0,IF('Revenue Streams'!$C7="Monthly",'Revenue Streams'!$D7*(((MIN(DATE(YEAR((M$2-N('Revenue Streams'!$G7))),MONTH((M$2-N('Revenue Streams'!$G7))),1)+DAY('Revenue Streams'!$E7)-1,EOMONTH((M$2-N('Revenue Streams'!$G7)),0)))&gt;=(M$2-N('Revenue Streams'!$G7)))*((MIN(DATE(YEAR((M$2-N('Revenue Streams'!$G7))),MONTH((M$2-N('Revenue Streams'!$G7))),1)+DAY('Revenue Streams'!$E7)-1,EOMONTH((M$2-N('Revenue Streams'!$G7)),0)))&lt;=(M$3-N('Revenue Streams'!$G7)))*((MIN(DATE(YEAR((M$2-N('Revenue Streams'!$G7))),MONTH((M$2-N('Revenue Streams'!$G7))),1)+DAY('Revenue Streams'!$E7)-1,EOMONTH((M$2-N('Revenue Streams'!$G7)),0)))&gt;='Revenue Streams'!$E7)*((MIN(DATE(YEAR((M$2-N('Revenue Streams'!$G7))),MONTH((M$2-N('Revenue Streams'!$G7))),1)+DAY('Revenue Streams'!$E7)-1,EOMONTH((M$2-N('Revenue Streams'!$G7)),0)))&lt;=IF('Revenue Streams'!$F7="",DATE(9999,1,1),'Revenue Streams'!$F7))+((MIN(EOMONTH((M$2-N('Revenue Streams'!$G7)),0)+DAY('Revenue Streams'!$E7),EOMONTH((M$2-N('Revenue Streams'!$G7)),1)))&gt;=(M$2-N('Revenue Streams'!$G7)))*((MIN(EOMONTH((M$2-N('Revenue Streams'!$G7)),0)+DAY('Revenue Streams'!$E7),EOMONTH((M$2-N('Revenue Streams'!$G7)),1)))&lt;=(M$3-N('Revenue Streams'!$G7)))*((MIN(EOMONTH((M$2-N('Revenue Streams'!$G7)),0)+DAY('Revenue Streams'!$E7),EOMONTH((M$2-N('Revenue Streams'!$G7)),1)))&gt;='Revenue Streams'!$E7)*((MIN(EOMONTH((M$2-N('Revenue Streams'!$G7)),0)+DAY('Revenue Streams'!$E7),EOMONTH((M$2-N('Revenue Streams'!$G7)),1)))&lt;=IF('Revenue Streams'!$F7="",DATE(9999,1,1),'Revenue Streams'!$F7))+((MIN(EOMONTH((M$2-N('Revenue Streams'!$G7)),1)+DAY('Revenue Streams'!$E7),EOMONTH((M$2-N('Revenue Streams'!$G7)),2)))&gt;=(M$2-N('Revenue Streams'!$G7)))*((MIN(EOMONTH((M$2-N('Revenue Streams'!$G7)),1)+DAY('Revenue Streams'!$E7),EOMONTH((M$2-N('Revenue Streams'!$G7)),2)))&lt;=(M$3-N('Revenue Streams'!$G7)))*((MIN(EOMONTH((M$2-N('Revenue Streams'!$G7)),1)+DAY('Revenue Streams'!$E7),EOMONTH((M$2-N('Revenue Streams'!$G7)),2)))&gt;='Revenue Streams'!$E7)*((MIN(EOMONTH((M$2-N('Revenue Streams'!$G7)),1)+DAY('Revenue Streams'!$E7),EOMONTH((M$2-N('Revenue Streams'!$G7)),2)))&lt;=IF('Revenue Streams'!$F7="",DATE(9999,1,1),'Revenue Streams'!$F7))),IF(('Revenue Streams'!$E7&gt;=(M$2-N('Revenue Streams'!$G7)))*('Revenue Streams'!$E7&lt;=(M$3-N('Revenue Streams'!$G7)))=1,'Revenue Streams'!$D7,0)))</f>
        <v/>
      </c>
      <c r="N9" s="22">
        <f>IF(OR('Revenue Streams'!$D7="",'Revenue Streams'!$E7=""),0,IF('Revenue Streams'!$C7="Monthly",'Revenue Streams'!$D7*(((MIN(DATE(YEAR((N$2-N('Revenue Streams'!$G7))),MONTH((N$2-N('Revenue Streams'!$G7))),1)+DAY('Revenue Streams'!$E7)-1,EOMONTH((N$2-N('Revenue Streams'!$G7)),0)))&gt;=(N$2-N('Revenue Streams'!$G7)))*((MIN(DATE(YEAR((N$2-N('Revenue Streams'!$G7))),MONTH((N$2-N('Revenue Streams'!$G7))),1)+DAY('Revenue Streams'!$E7)-1,EOMONTH((N$2-N('Revenue Streams'!$G7)),0)))&lt;=(N$3-N('Revenue Streams'!$G7)))*((MIN(DATE(YEAR((N$2-N('Revenue Streams'!$G7))),MONTH((N$2-N('Revenue Streams'!$G7))),1)+DAY('Revenue Streams'!$E7)-1,EOMONTH((N$2-N('Revenue Streams'!$G7)),0)))&gt;='Revenue Streams'!$E7)*((MIN(DATE(YEAR((N$2-N('Revenue Streams'!$G7))),MONTH((N$2-N('Revenue Streams'!$G7))),1)+DAY('Revenue Streams'!$E7)-1,EOMONTH((N$2-N('Revenue Streams'!$G7)),0)))&lt;=IF('Revenue Streams'!$F7="",DATE(9999,1,1),'Revenue Streams'!$F7))+((MIN(EOMONTH((N$2-N('Revenue Streams'!$G7)),0)+DAY('Revenue Streams'!$E7),EOMONTH((N$2-N('Revenue Streams'!$G7)),1)))&gt;=(N$2-N('Revenue Streams'!$G7)))*((MIN(EOMONTH((N$2-N('Revenue Streams'!$G7)),0)+DAY('Revenue Streams'!$E7),EOMONTH((N$2-N('Revenue Streams'!$G7)),1)))&lt;=(N$3-N('Revenue Streams'!$G7)))*((MIN(EOMONTH((N$2-N('Revenue Streams'!$G7)),0)+DAY('Revenue Streams'!$E7),EOMONTH((N$2-N('Revenue Streams'!$G7)),1)))&gt;='Revenue Streams'!$E7)*((MIN(EOMONTH((N$2-N('Revenue Streams'!$G7)),0)+DAY('Revenue Streams'!$E7),EOMONTH((N$2-N('Revenue Streams'!$G7)),1)))&lt;=IF('Revenue Streams'!$F7="",DATE(9999,1,1),'Revenue Streams'!$F7))+((MIN(EOMONTH((N$2-N('Revenue Streams'!$G7)),1)+DAY('Revenue Streams'!$E7),EOMONTH((N$2-N('Revenue Streams'!$G7)),2)))&gt;=(N$2-N('Revenue Streams'!$G7)))*((MIN(EOMONTH((N$2-N('Revenue Streams'!$G7)),1)+DAY('Revenue Streams'!$E7),EOMONTH((N$2-N('Revenue Streams'!$G7)),2)))&lt;=(N$3-N('Revenue Streams'!$G7)))*((MIN(EOMONTH((N$2-N('Revenue Streams'!$G7)),1)+DAY('Revenue Streams'!$E7),EOMONTH((N$2-N('Revenue Streams'!$G7)),2)))&gt;='Revenue Streams'!$E7)*((MIN(EOMONTH((N$2-N('Revenue Streams'!$G7)),1)+DAY('Revenue Streams'!$E7),EOMONTH((N$2-N('Revenue Streams'!$G7)),2)))&lt;=IF('Revenue Streams'!$F7="",DATE(9999,1,1),'Revenue Streams'!$F7))),IF(('Revenue Streams'!$E7&gt;=(N$2-N('Revenue Streams'!$G7)))*('Revenue Streams'!$E7&lt;=(N$3-N('Revenue Streams'!$G7)))=1,'Revenue Streams'!$D7,0)))</f>
        <v/>
      </c>
      <c r="O9" s="22">
        <f>IF(OR('Revenue Streams'!$D7="",'Revenue Streams'!$E7=""),0,IF('Revenue Streams'!$C7="Monthly",'Revenue Streams'!$D7*(((MIN(DATE(YEAR((O$2-N('Revenue Streams'!$G7))),MONTH((O$2-N('Revenue Streams'!$G7))),1)+DAY('Revenue Streams'!$E7)-1,EOMONTH((O$2-N('Revenue Streams'!$G7)),0)))&gt;=(O$2-N('Revenue Streams'!$G7)))*((MIN(DATE(YEAR((O$2-N('Revenue Streams'!$G7))),MONTH((O$2-N('Revenue Streams'!$G7))),1)+DAY('Revenue Streams'!$E7)-1,EOMONTH((O$2-N('Revenue Streams'!$G7)),0)))&lt;=(O$3-N('Revenue Streams'!$G7)))*((MIN(DATE(YEAR((O$2-N('Revenue Streams'!$G7))),MONTH((O$2-N('Revenue Streams'!$G7))),1)+DAY('Revenue Streams'!$E7)-1,EOMONTH((O$2-N('Revenue Streams'!$G7)),0)))&gt;='Revenue Streams'!$E7)*((MIN(DATE(YEAR((O$2-N('Revenue Streams'!$G7))),MONTH((O$2-N('Revenue Streams'!$G7))),1)+DAY('Revenue Streams'!$E7)-1,EOMONTH((O$2-N('Revenue Streams'!$G7)),0)))&lt;=IF('Revenue Streams'!$F7="",DATE(9999,1,1),'Revenue Streams'!$F7))+((MIN(EOMONTH((O$2-N('Revenue Streams'!$G7)),0)+DAY('Revenue Streams'!$E7),EOMONTH((O$2-N('Revenue Streams'!$G7)),1)))&gt;=(O$2-N('Revenue Streams'!$G7)))*((MIN(EOMONTH((O$2-N('Revenue Streams'!$G7)),0)+DAY('Revenue Streams'!$E7),EOMONTH((O$2-N('Revenue Streams'!$G7)),1)))&lt;=(O$3-N('Revenue Streams'!$G7)))*((MIN(EOMONTH((O$2-N('Revenue Streams'!$G7)),0)+DAY('Revenue Streams'!$E7),EOMONTH((O$2-N('Revenue Streams'!$G7)),1)))&gt;='Revenue Streams'!$E7)*((MIN(EOMONTH((O$2-N('Revenue Streams'!$G7)),0)+DAY('Revenue Streams'!$E7),EOMONTH((O$2-N('Revenue Streams'!$G7)),1)))&lt;=IF('Revenue Streams'!$F7="",DATE(9999,1,1),'Revenue Streams'!$F7))+((MIN(EOMONTH((O$2-N('Revenue Streams'!$G7)),1)+DAY('Revenue Streams'!$E7),EOMONTH((O$2-N('Revenue Streams'!$G7)),2)))&gt;=(O$2-N('Revenue Streams'!$G7)))*((MIN(EOMONTH((O$2-N('Revenue Streams'!$G7)),1)+DAY('Revenue Streams'!$E7),EOMONTH((O$2-N('Revenue Streams'!$G7)),2)))&lt;=(O$3-N('Revenue Streams'!$G7)))*((MIN(EOMONTH((O$2-N('Revenue Streams'!$G7)),1)+DAY('Revenue Streams'!$E7),EOMONTH((O$2-N('Revenue Streams'!$G7)),2)))&gt;='Revenue Streams'!$E7)*((MIN(EOMONTH((O$2-N('Revenue Streams'!$G7)),1)+DAY('Revenue Streams'!$E7),EOMONTH((O$2-N('Revenue Streams'!$G7)),2)))&lt;=IF('Revenue Streams'!$F7="",DATE(9999,1,1),'Revenue Streams'!$F7))),IF(('Revenue Streams'!$E7&gt;=(O$2-N('Revenue Streams'!$G7)))*('Revenue Streams'!$E7&lt;=(O$3-N('Revenue Streams'!$G7)))=1,'Revenue Streams'!$D7,0)))</f>
        <v/>
      </c>
      <c r="Q9" s="22">
        <f>IF(OR('Revenue Streams'!$D7="",'Revenue Streams'!$E7=""),0,IF('Revenue Streams'!$C7="Monthly",'Revenue Streams'!$D7*(((MIN(DATE(YEAR((Q$2-N('Revenue Streams'!$G7))),MONTH((Q$2-N('Revenue Streams'!$G7))),1)+DAY('Revenue Streams'!$E7)-1,EOMONTH((Q$2-N('Revenue Streams'!$G7)),0)))&gt;=(Q$2-N('Revenue Streams'!$G7)))*((MIN(DATE(YEAR((Q$2-N('Revenue Streams'!$G7))),MONTH((Q$2-N('Revenue Streams'!$G7))),1)+DAY('Revenue Streams'!$E7)-1,EOMONTH((Q$2-N('Revenue Streams'!$G7)),0)))&lt;=(Q$3-N('Revenue Streams'!$G7)))*((MIN(DATE(YEAR((Q$2-N('Revenue Streams'!$G7))),MONTH((Q$2-N('Revenue Streams'!$G7))),1)+DAY('Revenue Streams'!$E7)-1,EOMONTH((Q$2-N('Revenue Streams'!$G7)),0)))&gt;='Revenue Streams'!$E7)*((MIN(DATE(YEAR((Q$2-N('Revenue Streams'!$G7))),MONTH((Q$2-N('Revenue Streams'!$G7))),1)+DAY('Revenue Streams'!$E7)-1,EOMONTH((Q$2-N('Revenue Streams'!$G7)),0)))&lt;=IF('Revenue Streams'!$F7="",DATE(9999,1,1),'Revenue Streams'!$F7))+((MIN(EOMONTH((Q$2-N('Revenue Streams'!$G7)),0)+DAY('Revenue Streams'!$E7),EOMONTH((Q$2-N('Revenue Streams'!$G7)),1)))&gt;=(Q$2-N('Revenue Streams'!$G7)))*((MIN(EOMONTH((Q$2-N('Revenue Streams'!$G7)),0)+DAY('Revenue Streams'!$E7),EOMONTH((Q$2-N('Revenue Streams'!$G7)),1)))&lt;=(Q$3-N('Revenue Streams'!$G7)))*((MIN(EOMONTH((Q$2-N('Revenue Streams'!$G7)),0)+DAY('Revenue Streams'!$E7),EOMONTH((Q$2-N('Revenue Streams'!$G7)),1)))&gt;='Revenue Streams'!$E7)*((MIN(EOMONTH((Q$2-N('Revenue Streams'!$G7)),0)+DAY('Revenue Streams'!$E7),EOMONTH((Q$2-N('Revenue Streams'!$G7)),1)))&lt;=IF('Revenue Streams'!$F7="",DATE(9999,1,1),'Revenue Streams'!$F7))+((MIN(EOMONTH((Q$2-N('Revenue Streams'!$G7)),1)+DAY('Revenue Streams'!$E7),EOMONTH((Q$2-N('Revenue Streams'!$G7)),2)))&gt;=(Q$2-N('Revenue Streams'!$G7)))*((MIN(EOMONTH((Q$2-N('Revenue Streams'!$G7)),1)+DAY('Revenue Streams'!$E7),EOMONTH((Q$2-N('Revenue Streams'!$G7)),2)))&lt;=(Q$3-N('Revenue Streams'!$G7)))*((MIN(EOMONTH((Q$2-N('Revenue Streams'!$G7)),1)+DAY('Revenue Streams'!$E7),EOMONTH((Q$2-N('Revenue Streams'!$G7)),2)))&gt;='Revenue Streams'!$E7)*((MIN(EOMONTH((Q$2-N('Revenue Streams'!$G7)),1)+DAY('Revenue Streams'!$E7),EOMONTH((Q$2-N('Revenue Streams'!$G7)),2)))&lt;=IF('Revenue Streams'!$F7="",DATE(9999,1,1),'Revenue Streams'!$F7))),IF(('Revenue Streams'!$E7&gt;=(Q$2-N('Revenue Streams'!$G7)))*('Revenue Streams'!$E7&lt;=(Q$3-N('Revenue Streams'!$G7)))=1,'Revenue Streams'!$D7,0)))</f>
        <v/>
      </c>
      <c r="R9" s="37">
        <f>IF(OR('Revenue Streams'!$D7="",'Revenue Streams'!$E7=""),0,IF('Revenue Streams'!$C7="Monthly",'Revenue Streams'!$D7*(((MIN(DATE(YEAR((R$2-N('Revenue Streams'!$G7))),MONTH((R$2-N('Revenue Streams'!$G7))),1)+DAY('Revenue Streams'!$E7)-1,EOMONTH((R$2-N('Revenue Streams'!$G7)),0)))&gt;=(R$2-N('Revenue Streams'!$G7)))*((MIN(DATE(YEAR((R$2-N('Revenue Streams'!$G7))),MONTH((R$2-N('Revenue Streams'!$G7))),1)+DAY('Revenue Streams'!$E7)-1,EOMONTH((R$2-N('Revenue Streams'!$G7)),0)))&lt;=(R$3-N('Revenue Streams'!$G7)))*((MIN(DATE(YEAR((R$2-N('Revenue Streams'!$G7))),MONTH((R$2-N('Revenue Streams'!$G7))),1)+DAY('Revenue Streams'!$E7)-1,EOMONTH((R$2-N('Revenue Streams'!$G7)),0)))&gt;='Revenue Streams'!$E7)*((MIN(DATE(YEAR((R$2-N('Revenue Streams'!$G7))),MONTH((R$2-N('Revenue Streams'!$G7))),1)+DAY('Revenue Streams'!$E7)-1,EOMONTH((R$2-N('Revenue Streams'!$G7)),0)))&lt;=IF('Revenue Streams'!$F7="",DATE(9999,1,1),'Revenue Streams'!$F7))+((MIN(EOMONTH((R$2-N('Revenue Streams'!$G7)),0)+DAY('Revenue Streams'!$E7),EOMONTH((R$2-N('Revenue Streams'!$G7)),1)))&gt;=(R$2-N('Revenue Streams'!$G7)))*((MIN(EOMONTH((R$2-N('Revenue Streams'!$G7)),0)+DAY('Revenue Streams'!$E7),EOMONTH((R$2-N('Revenue Streams'!$G7)),1)))&lt;=(R$3-N('Revenue Streams'!$G7)))*((MIN(EOMONTH((R$2-N('Revenue Streams'!$G7)),0)+DAY('Revenue Streams'!$E7),EOMONTH((R$2-N('Revenue Streams'!$G7)),1)))&gt;='Revenue Streams'!$E7)*((MIN(EOMONTH((R$2-N('Revenue Streams'!$G7)),0)+DAY('Revenue Streams'!$E7),EOMONTH((R$2-N('Revenue Streams'!$G7)),1)))&lt;=IF('Revenue Streams'!$F7="",DATE(9999,1,1),'Revenue Streams'!$F7))+((MIN(EOMONTH((R$2-N('Revenue Streams'!$G7)),1)+DAY('Revenue Streams'!$E7),EOMONTH((R$2-N('Revenue Streams'!$G7)),2)))&gt;=(R$2-N('Revenue Streams'!$G7)))*((MIN(EOMONTH((R$2-N('Revenue Streams'!$G7)),1)+DAY('Revenue Streams'!$E7),EOMONTH((R$2-N('Revenue Streams'!$G7)),2)))&lt;=(R$3-N('Revenue Streams'!$G7)))*((MIN(EOMONTH((R$2-N('Revenue Streams'!$G7)),1)+DAY('Revenue Streams'!$E7),EOMONTH((R$2-N('Revenue Streams'!$G7)),2)))&gt;='Revenue Streams'!$E7)*((MIN(EOMONTH((R$2-N('Revenue Streams'!$G7)),1)+DAY('Revenue Streams'!$E7),EOMONTH((R$2-N('Revenue Streams'!$G7)),2)))&lt;=IF('Revenue Streams'!$F7="",DATE(9999,1,1),'Revenue Streams'!$F7))),IF(('Revenue Streams'!$E7&gt;=(R$2-N('Revenue Streams'!$G7)))*('Revenue Streams'!$E7&lt;=(R$3-N('Revenue Streams'!$G7)))=1,'Revenue Streams'!$D7,0)))</f>
        <v/>
      </c>
      <c r="S9" s="22">
        <f>IF(OR('Revenue Streams'!$D7="",'Revenue Streams'!$E7=""),0,IF('Revenue Streams'!$C7="Monthly",'Revenue Streams'!$D7*(((MIN(DATE(YEAR((S$2-N('Revenue Streams'!$G7))),MONTH((S$2-N('Revenue Streams'!$G7))),1)+DAY('Revenue Streams'!$E7)-1,EOMONTH((S$2-N('Revenue Streams'!$G7)),0)))&gt;=(S$2-N('Revenue Streams'!$G7)))*((MIN(DATE(YEAR((S$2-N('Revenue Streams'!$G7))),MONTH((S$2-N('Revenue Streams'!$G7))),1)+DAY('Revenue Streams'!$E7)-1,EOMONTH((S$2-N('Revenue Streams'!$G7)),0)))&lt;=(S$3-N('Revenue Streams'!$G7)))*((MIN(DATE(YEAR((S$2-N('Revenue Streams'!$G7))),MONTH((S$2-N('Revenue Streams'!$G7))),1)+DAY('Revenue Streams'!$E7)-1,EOMONTH((S$2-N('Revenue Streams'!$G7)),0)))&gt;='Revenue Streams'!$E7)*((MIN(DATE(YEAR((S$2-N('Revenue Streams'!$G7))),MONTH((S$2-N('Revenue Streams'!$G7))),1)+DAY('Revenue Streams'!$E7)-1,EOMONTH((S$2-N('Revenue Streams'!$G7)),0)))&lt;=IF('Revenue Streams'!$F7="",DATE(9999,1,1),'Revenue Streams'!$F7))+((MIN(EOMONTH((S$2-N('Revenue Streams'!$G7)),0)+DAY('Revenue Streams'!$E7),EOMONTH((S$2-N('Revenue Streams'!$G7)),1)))&gt;=(S$2-N('Revenue Streams'!$G7)))*((MIN(EOMONTH((S$2-N('Revenue Streams'!$G7)),0)+DAY('Revenue Streams'!$E7),EOMONTH((S$2-N('Revenue Streams'!$G7)),1)))&lt;=(S$3-N('Revenue Streams'!$G7)))*((MIN(EOMONTH((S$2-N('Revenue Streams'!$G7)),0)+DAY('Revenue Streams'!$E7),EOMONTH((S$2-N('Revenue Streams'!$G7)),1)))&gt;='Revenue Streams'!$E7)*((MIN(EOMONTH((S$2-N('Revenue Streams'!$G7)),0)+DAY('Revenue Streams'!$E7),EOMONTH((S$2-N('Revenue Streams'!$G7)),1)))&lt;=IF('Revenue Streams'!$F7="",DATE(9999,1,1),'Revenue Streams'!$F7))+((MIN(EOMONTH((S$2-N('Revenue Streams'!$G7)),1)+DAY('Revenue Streams'!$E7),EOMONTH((S$2-N('Revenue Streams'!$G7)),2)))&gt;=(S$2-N('Revenue Streams'!$G7)))*((MIN(EOMONTH((S$2-N('Revenue Streams'!$G7)),1)+DAY('Revenue Streams'!$E7),EOMONTH((S$2-N('Revenue Streams'!$G7)),2)))&lt;=(S$3-N('Revenue Streams'!$G7)))*((MIN(EOMONTH((S$2-N('Revenue Streams'!$G7)),1)+DAY('Revenue Streams'!$E7),EOMONTH((S$2-N('Revenue Streams'!$G7)),2)))&gt;='Revenue Streams'!$E7)*((MIN(EOMONTH((S$2-N('Revenue Streams'!$G7)),1)+DAY('Revenue Streams'!$E7),EOMONTH((S$2-N('Revenue Streams'!$G7)),2)))&lt;=IF('Revenue Streams'!$F7="",DATE(9999,1,1),'Revenue Streams'!$F7))),IF(('Revenue Streams'!$E7&gt;=(S$2-N('Revenue Streams'!$G7)))*('Revenue Streams'!$E7&lt;=(S$3-N('Revenue Streams'!$G7)))=1,'Revenue Streams'!$D7,0)))</f>
        <v/>
      </c>
      <c r="T9" s="22">
        <f>IF(OR('Revenue Streams'!$D7="",'Revenue Streams'!$E7=""),0,IF('Revenue Streams'!$C7="Monthly",'Revenue Streams'!$D7*(((MIN(DATE(YEAR((T$2-N('Revenue Streams'!$G7))),MONTH((T$2-N('Revenue Streams'!$G7))),1)+DAY('Revenue Streams'!$E7)-1,EOMONTH((T$2-N('Revenue Streams'!$G7)),0)))&gt;=(T$2-N('Revenue Streams'!$G7)))*((MIN(DATE(YEAR((T$2-N('Revenue Streams'!$G7))),MONTH((T$2-N('Revenue Streams'!$G7))),1)+DAY('Revenue Streams'!$E7)-1,EOMONTH((T$2-N('Revenue Streams'!$G7)),0)))&lt;=(T$3-N('Revenue Streams'!$G7)))*((MIN(DATE(YEAR((T$2-N('Revenue Streams'!$G7))),MONTH((T$2-N('Revenue Streams'!$G7))),1)+DAY('Revenue Streams'!$E7)-1,EOMONTH((T$2-N('Revenue Streams'!$G7)),0)))&gt;='Revenue Streams'!$E7)*((MIN(DATE(YEAR((T$2-N('Revenue Streams'!$G7))),MONTH((T$2-N('Revenue Streams'!$G7))),1)+DAY('Revenue Streams'!$E7)-1,EOMONTH((T$2-N('Revenue Streams'!$G7)),0)))&lt;=IF('Revenue Streams'!$F7="",DATE(9999,1,1),'Revenue Streams'!$F7))+((MIN(EOMONTH((T$2-N('Revenue Streams'!$G7)),0)+DAY('Revenue Streams'!$E7),EOMONTH((T$2-N('Revenue Streams'!$G7)),1)))&gt;=(T$2-N('Revenue Streams'!$G7)))*((MIN(EOMONTH((T$2-N('Revenue Streams'!$G7)),0)+DAY('Revenue Streams'!$E7),EOMONTH((T$2-N('Revenue Streams'!$G7)),1)))&lt;=(T$3-N('Revenue Streams'!$G7)))*((MIN(EOMONTH((T$2-N('Revenue Streams'!$G7)),0)+DAY('Revenue Streams'!$E7),EOMONTH((T$2-N('Revenue Streams'!$G7)),1)))&gt;='Revenue Streams'!$E7)*((MIN(EOMONTH((T$2-N('Revenue Streams'!$G7)),0)+DAY('Revenue Streams'!$E7),EOMONTH((T$2-N('Revenue Streams'!$G7)),1)))&lt;=IF('Revenue Streams'!$F7="",DATE(9999,1,1),'Revenue Streams'!$F7))+((MIN(EOMONTH((T$2-N('Revenue Streams'!$G7)),1)+DAY('Revenue Streams'!$E7),EOMONTH((T$2-N('Revenue Streams'!$G7)),2)))&gt;=(T$2-N('Revenue Streams'!$G7)))*((MIN(EOMONTH((T$2-N('Revenue Streams'!$G7)),1)+DAY('Revenue Streams'!$E7),EOMONTH((T$2-N('Revenue Streams'!$G7)),2)))&lt;=(T$3-N('Revenue Streams'!$G7)))*((MIN(EOMONTH((T$2-N('Revenue Streams'!$G7)),1)+DAY('Revenue Streams'!$E7),EOMONTH((T$2-N('Revenue Streams'!$G7)),2)))&gt;='Revenue Streams'!$E7)*((MIN(EOMONTH((T$2-N('Revenue Streams'!$G7)),1)+DAY('Revenue Streams'!$E7),EOMONTH((T$2-N('Revenue Streams'!$G7)),2)))&lt;=IF('Revenue Streams'!$F7="",DATE(9999,1,1),'Revenue Streams'!$F7))),IF(('Revenue Streams'!$E7&gt;=(T$2-N('Revenue Streams'!$G7)))*('Revenue Streams'!$E7&lt;=(T$3-N('Revenue Streams'!$G7)))=1,'Revenue Streams'!$D7,0)))</f>
        <v/>
      </c>
      <c r="U9" s="22">
        <f>IF(OR('Revenue Streams'!$D7="",'Revenue Streams'!$E7=""),0,IF('Revenue Streams'!$C7="Monthly",'Revenue Streams'!$D7*(((MIN(DATE(YEAR((U$2-N('Revenue Streams'!$G7))),MONTH((U$2-N('Revenue Streams'!$G7))),1)+DAY('Revenue Streams'!$E7)-1,EOMONTH((U$2-N('Revenue Streams'!$G7)),0)))&gt;=(U$2-N('Revenue Streams'!$G7)))*((MIN(DATE(YEAR((U$2-N('Revenue Streams'!$G7))),MONTH((U$2-N('Revenue Streams'!$G7))),1)+DAY('Revenue Streams'!$E7)-1,EOMONTH((U$2-N('Revenue Streams'!$G7)),0)))&lt;=(U$3-N('Revenue Streams'!$G7)))*((MIN(DATE(YEAR((U$2-N('Revenue Streams'!$G7))),MONTH((U$2-N('Revenue Streams'!$G7))),1)+DAY('Revenue Streams'!$E7)-1,EOMONTH((U$2-N('Revenue Streams'!$G7)),0)))&gt;='Revenue Streams'!$E7)*((MIN(DATE(YEAR((U$2-N('Revenue Streams'!$G7))),MONTH((U$2-N('Revenue Streams'!$G7))),1)+DAY('Revenue Streams'!$E7)-1,EOMONTH((U$2-N('Revenue Streams'!$G7)),0)))&lt;=IF('Revenue Streams'!$F7="",DATE(9999,1,1),'Revenue Streams'!$F7))+((MIN(EOMONTH((U$2-N('Revenue Streams'!$G7)),0)+DAY('Revenue Streams'!$E7),EOMONTH((U$2-N('Revenue Streams'!$G7)),1)))&gt;=(U$2-N('Revenue Streams'!$G7)))*((MIN(EOMONTH((U$2-N('Revenue Streams'!$G7)),0)+DAY('Revenue Streams'!$E7),EOMONTH((U$2-N('Revenue Streams'!$G7)),1)))&lt;=(U$3-N('Revenue Streams'!$G7)))*((MIN(EOMONTH((U$2-N('Revenue Streams'!$G7)),0)+DAY('Revenue Streams'!$E7),EOMONTH((U$2-N('Revenue Streams'!$G7)),1)))&gt;='Revenue Streams'!$E7)*((MIN(EOMONTH((U$2-N('Revenue Streams'!$G7)),0)+DAY('Revenue Streams'!$E7),EOMONTH((U$2-N('Revenue Streams'!$G7)),1)))&lt;=IF('Revenue Streams'!$F7="",DATE(9999,1,1),'Revenue Streams'!$F7))+((MIN(EOMONTH((U$2-N('Revenue Streams'!$G7)),1)+DAY('Revenue Streams'!$E7),EOMONTH((U$2-N('Revenue Streams'!$G7)),2)))&gt;=(U$2-N('Revenue Streams'!$G7)))*((MIN(EOMONTH((U$2-N('Revenue Streams'!$G7)),1)+DAY('Revenue Streams'!$E7),EOMONTH((U$2-N('Revenue Streams'!$G7)),2)))&lt;=(U$3-N('Revenue Streams'!$G7)))*((MIN(EOMONTH((U$2-N('Revenue Streams'!$G7)),1)+DAY('Revenue Streams'!$E7),EOMONTH((U$2-N('Revenue Streams'!$G7)),2)))&gt;='Revenue Streams'!$E7)*((MIN(EOMONTH((U$2-N('Revenue Streams'!$G7)),1)+DAY('Revenue Streams'!$E7),EOMONTH((U$2-N('Revenue Streams'!$G7)),2)))&lt;=IF('Revenue Streams'!$F7="",DATE(9999,1,1),'Revenue Streams'!$F7))),IF(('Revenue Streams'!$E7&gt;=(U$2-N('Revenue Streams'!$G7)))*('Revenue Streams'!$E7&lt;=(U$3-N('Revenue Streams'!$G7)))=1,'Revenue Streams'!$D7,0)))</f>
        <v/>
      </c>
      <c r="V9" s="22">
        <f>IF(OR('Revenue Streams'!$D7="",'Revenue Streams'!$E7=""),0,IF('Revenue Streams'!$C7="Monthly",'Revenue Streams'!$D7*(((MIN(DATE(YEAR((V$2-N('Revenue Streams'!$G7))),MONTH((V$2-N('Revenue Streams'!$G7))),1)+DAY('Revenue Streams'!$E7)-1,EOMONTH((V$2-N('Revenue Streams'!$G7)),0)))&gt;=(V$2-N('Revenue Streams'!$G7)))*((MIN(DATE(YEAR((V$2-N('Revenue Streams'!$G7))),MONTH((V$2-N('Revenue Streams'!$G7))),1)+DAY('Revenue Streams'!$E7)-1,EOMONTH((V$2-N('Revenue Streams'!$G7)),0)))&lt;=(V$3-N('Revenue Streams'!$G7)))*((MIN(DATE(YEAR((V$2-N('Revenue Streams'!$G7))),MONTH((V$2-N('Revenue Streams'!$G7))),1)+DAY('Revenue Streams'!$E7)-1,EOMONTH((V$2-N('Revenue Streams'!$G7)),0)))&gt;='Revenue Streams'!$E7)*((MIN(DATE(YEAR((V$2-N('Revenue Streams'!$G7))),MONTH((V$2-N('Revenue Streams'!$G7))),1)+DAY('Revenue Streams'!$E7)-1,EOMONTH((V$2-N('Revenue Streams'!$G7)),0)))&lt;=IF('Revenue Streams'!$F7="",DATE(9999,1,1),'Revenue Streams'!$F7))+((MIN(EOMONTH((V$2-N('Revenue Streams'!$G7)),0)+DAY('Revenue Streams'!$E7),EOMONTH((V$2-N('Revenue Streams'!$G7)),1)))&gt;=(V$2-N('Revenue Streams'!$G7)))*((MIN(EOMONTH((V$2-N('Revenue Streams'!$G7)),0)+DAY('Revenue Streams'!$E7),EOMONTH((V$2-N('Revenue Streams'!$G7)),1)))&lt;=(V$3-N('Revenue Streams'!$G7)))*((MIN(EOMONTH((V$2-N('Revenue Streams'!$G7)),0)+DAY('Revenue Streams'!$E7),EOMONTH((V$2-N('Revenue Streams'!$G7)),1)))&gt;='Revenue Streams'!$E7)*((MIN(EOMONTH((V$2-N('Revenue Streams'!$G7)),0)+DAY('Revenue Streams'!$E7),EOMONTH((V$2-N('Revenue Streams'!$G7)),1)))&lt;=IF('Revenue Streams'!$F7="",DATE(9999,1,1),'Revenue Streams'!$F7))+((MIN(EOMONTH((V$2-N('Revenue Streams'!$G7)),1)+DAY('Revenue Streams'!$E7),EOMONTH((V$2-N('Revenue Streams'!$G7)),2)))&gt;=(V$2-N('Revenue Streams'!$G7)))*((MIN(EOMONTH((V$2-N('Revenue Streams'!$G7)),1)+DAY('Revenue Streams'!$E7),EOMONTH((V$2-N('Revenue Streams'!$G7)),2)))&lt;=(V$3-N('Revenue Streams'!$G7)))*((MIN(EOMONTH((V$2-N('Revenue Streams'!$G7)),1)+DAY('Revenue Streams'!$E7),EOMONTH((V$2-N('Revenue Streams'!$G7)),2)))&gt;='Revenue Streams'!$E7)*((MIN(EOMONTH((V$2-N('Revenue Streams'!$G7)),1)+DAY('Revenue Streams'!$E7),EOMONTH((V$2-N('Revenue Streams'!$G7)),2)))&lt;=IF('Revenue Streams'!$F7="",DATE(9999,1,1),'Revenue Streams'!$F7))),IF(('Revenue Streams'!$E7&gt;=(V$2-N('Revenue Streams'!$G7)))*('Revenue Streams'!$E7&lt;=(V$3-N('Revenue Streams'!$G7)))=1,'Revenue Streams'!$D7,0)))</f>
        <v/>
      </c>
      <c r="W9" s="22">
        <f>IF(OR('Revenue Streams'!$D7="",'Revenue Streams'!$E7=""),0,IF('Revenue Streams'!$C7="Monthly",'Revenue Streams'!$D7*(((MIN(DATE(YEAR((W$2-N('Revenue Streams'!$G7))),MONTH((W$2-N('Revenue Streams'!$G7))),1)+DAY('Revenue Streams'!$E7)-1,EOMONTH((W$2-N('Revenue Streams'!$G7)),0)))&gt;=(W$2-N('Revenue Streams'!$G7)))*((MIN(DATE(YEAR((W$2-N('Revenue Streams'!$G7))),MONTH((W$2-N('Revenue Streams'!$G7))),1)+DAY('Revenue Streams'!$E7)-1,EOMONTH((W$2-N('Revenue Streams'!$G7)),0)))&lt;=(W$3-N('Revenue Streams'!$G7)))*((MIN(DATE(YEAR((W$2-N('Revenue Streams'!$G7))),MONTH((W$2-N('Revenue Streams'!$G7))),1)+DAY('Revenue Streams'!$E7)-1,EOMONTH((W$2-N('Revenue Streams'!$G7)),0)))&gt;='Revenue Streams'!$E7)*((MIN(DATE(YEAR((W$2-N('Revenue Streams'!$G7))),MONTH((W$2-N('Revenue Streams'!$G7))),1)+DAY('Revenue Streams'!$E7)-1,EOMONTH((W$2-N('Revenue Streams'!$G7)),0)))&lt;=IF('Revenue Streams'!$F7="",DATE(9999,1,1),'Revenue Streams'!$F7))+((MIN(EOMONTH((W$2-N('Revenue Streams'!$G7)),0)+DAY('Revenue Streams'!$E7),EOMONTH((W$2-N('Revenue Streams'!$G7)),1)))&gt;=(W$2-N('Revenue Streams'!$G7)))*((MIN(EOMONTH((W$2-N('Revenue Streams'!$G7)),0)+DAY('Revenue Streams'!$E7),EOMONTH((W$2-N('Revenue Streams'!$G7)),1)))&lt;=(W$3-N('Revenue Streams'!$G7)))*((MIN(EOMONTH((W$2-N('Revenue Streams'!$G7)),0)+DAY('Revenue Streams'!$E7),EOMONTH((W$2-N('Revenue Streams'!$G7)),1)))&gt;='Revenue Streams'!$E7)*((MIN(EOMONTH((W$2-N('Revenue Streams'!$G7)),0)+DAY('Revenue Streams'!$E7),EOMONTH((W$2-N('Revenue Streams'!$G7)),1)))&lt;=IF('Revenue Streams'!$F7="",DATE(9999,1,1),'Revenue Streams'!$F7))+((MIN(EOMONTH((W$2-N('Revenue Streams'!$G7)),1)+DAY('Revenue Streams'!$E7),EOMONTH((W$2-N('Revenue Streams'!$G7)),2)))&gt;=(W$2-N('Revenue Streams'!$G7)))*((MIN(EOMONTH((W$2-N('Revenue Streams'!$G7)),1)+DAY('Revenue Streams'!$E7),EOMONTH((W$2-N('Revenue Streams'!$G7)),2)))&lt;=(W$3-N('Revenue Streams'!$G7)))*((MIN(EOMONTH((W$2-N('Revenue Streams'!$G7)),1)+DAY('Revenue Streams'!$E7),EOMONTH((W$2-N('Revenue Streams'!$G7)),2)))&gt;='Revenue Streams'!$E7)*((MIN(EOMONTH((W$2-N('Revenue Streams'!$G7)),1)+DAY('Revenue Streams'!$E7),EOMONTH((W$2-N('Revenue Streams'!$G7)),2)))&lt;=IF('Revenue Streams'!$F7="",DATE(9999,1,1),'Revenue Streams'!$F7))),IF(('Revenue Streams'!$E7&gt;=(W$2-N('Revenue Streams'!$G7)))*('Revenue Streams'!$E7&lt;=(W$3-N('Revenue Streams'!$G7)))=1,'Revenue Streams'!$D7,0)))</f>
        <v/>
      </c>
      <c r="X9" s="22">
        <f>IF(OR('Revenue Streams'!$D7="",'Revenue Streams'!$E7=""),0,IF('Revenue Streams'!$C7="Monthly",'Revenue Streams'!$D7*(((MIN(DATE(YEAR((X$2-N('Revenue Streams'!$G7))),MONTH((X$2-N('Revenue Streams'!$G7))),1)+DAY('Revenue Streams'!$E7)-1,EOMONTH((X$2-N('Revenue Streams'!$G7)),0)))&gt;=(X$2-N('Revenue Streams'!$G7)))*((MIN(DATE(YEAR((X$2-N('Revenue Streams'!$G7))),MONTH((X$2-N('Revenue Streams'!$G7))),1)+DAY('Revenue Streams'!$E7)-1,EOMONTH((X$2-N('Revenue Streams'!$G7)),0)))&lt;=(X$3-N('Revenue Streams'!$G7)))*((MIN(DATE(YEAR((X$2-N('Revenue Streams'!$G7))),MONTH((X$2-N('Revenue Streams'!$G7))),1)+DAY('Revenue Streams'!$E7)-1,EOMONTH((X$2-N('Revenue Streams'!$G7)),0)))&gt;='Revenue Streams'!$E7)*((MIN(DATE(YEAR((X$2-N('Revenue Streams'!$G7))),MONTH((X$2-N('Revenue Streams'!$G7))),1)+DAY('Revenue Streams'!$E7)-1,EOMONTH((X$2-N('Revenue Streams'!$G7)),0)))&lt;=IF('Revenue Streams'!$F7="",DATE(9999,1,1),'Revenue Streams'!$F7))+((MIN(EOMONTH((X$2-N('Revenue Streams'!$G7)),0)+DAY('Revenue Streams'!$E7),EOMONTH((X$2-N('Revenue Streams'!$G7)),1)))&gt;=(X$2-N('Revenue Streams'!$G7)))*((MIN(EOMONTH((X$2-N('Revenue Streams'!$G7)),0)+DAY('Revenue Streams'!$E7),EOMONTH((X$2-N('Revenue Streams'!$G7)),1)))&lt;=(X$3-N('Revenue Streams'!$G7)))*((MIN(EOMONTH((X$2-N('Revenue Streams'!$G7)),0)+DAY('Revenue Streams'!$E7),EOMONTH((X$2-N('Revenue Streams'!$G7)),1)))&gt;='Revenue Streams'!$E7)*((MIN(EOMONTH((X$2-N('Revenue Streams'!$G7)),0)+DAY('Revenue Streams'!$E7),EOMONTH((X$2-N('Revenue Streams'!$G7)),1)))&lt;=IF('Revenue Streams'!$F7="",DATE(9999,1,1),'Revenue Streams'!$F7))+((MIN(EOMONTH((X$2-N('Revenue Streams'!$G7)),1)+DAY('Revenue Streams'!$E7),EOMONTH((X$2-N('Revenue Streams'!$G7)),2)))&gt;=(X$2-N('Revenue Streams'!$G7)))*((MIN(EOMONTH((X$2-N('Revenue Streams'!$G7)),1)+DAY('Revenue Streams'!$E7),EOMONTH((X$2-N('Revenue Streams'!$G7)),2)))&lt;=(X$3-N('Revenue Streams'!$G7)))*((MIN(EOMONTH((X$2-N('Revenue Streams'!$G7)),1)+DAY('Revenue Streams'!$E7),EOMONTH((X$2-N('Revenue Streams'!$G7)),2)))&gt;='Revenue Streams'!$E7)*((MIN(EOMONTH((X$2-N('Revenue Streams'!$G7)),1)+DAY('Revenue Streams'!$E7),EOMONTH((X$2-N('Revenue Streams'!$G7)),2)))&lt;=IF('Revenue Streams'!$F7="",DATE(9999,1,1),'Revenue Streams'!$F7))),IF(('Revenue Streams'!$E7&gt;=(X$2-N('Revenue Streams'!$G7)))*('Revenue Streams'!$E7&lt;=(X$3-N('Revenue Streams'!$G7)))=1,'Revenue Streams'!$D7,0)))</f>
        <v/>
      </c>
      <c r="Y9" s="22">
        <f>IF(OR('Revenue Streams'!$D7="",'Revenue Streams'!$E7=""),0,IF('Revenue Streams'!$C7="Monthly",'Revenue Streams'!$D7*(((MIN(DATE(YEAR((Y$2-N('Revenue Streams'!$G7))),MONTH((Y$2-N('Revenue Streams'!$G7))),1)+DAY('Revenue Streams'!$E7)-1,EOMONTH((Y$2-N('Revenue Streams'!$G7)),0)))&gt;=(Y$2-N('Revenue Streams'!$G7)))*((MIN(DATE(YEAR((Y$2-N('Revenue Streams'!$G7))),MONTH((Y$2-N('Revenue Streams'!$G7))),1)+DAY('Revenue Streams'!$E7)-1,EOMONTH((Y$2-N('Revenue Streams'!$G7)),0)))&lt;=(Y$3-N('Revenue Streams'!$G7)))*((MIN(DATE(YEAR((Y$2-N('Revenue Streams'!$G7))),MONTH((Y$2-N('Revenue Streams'!$G7))),1)+DAY('Revenue Streams'!$E7)-1,EOMONTH((Y$2-N('Revenue Streams'!$G7)),0)))&gt;='Revenue Streams'!$E7)*((MIN(DATE(YEAR((Y$2-N('Revenue Streams'!$G7))),MONTH((Y$2-N('Revenue Streams'!$G7))),1)+DAY('Revenue Streams'!$E7)-1,EOMONTH((Y$2-N('Revenue Streams'!$G7)),0)))&lt;=IF('Revenue Streams'!$F7="",DATE(9999,1,1),'Revenue Streams'!$F7))+((MIN(EOMONTH((Y$2-N('Revenue Streams'!$G7)),0)+DAY('Revenue Streams'!$E7),EOMONTH((Y$2-N('Revenue Streams'!$G7)),1)))&gt;=(Y$2-N('Revenue Streams'!$G7)))*((MIN(EOMONTH((Y$2-N('Revenue Streams'!$G7)),0)+DAY('Revenue Streams'!$E7),EOMONTH((Y$2-N('Revenue Streams'!$G7)),1)))&lt;=(Y$3-N('Revenue Streams'!$G7)))*((MIN(EOMONTH((Y$2-N('Revenue Streams'!$G7)),0)+DAY('Revenue Streams'!$E7),EOMONTH((Y$2-N('Revenue Streams'!$G7)),1)))&gt;='Revenue Streams'!$E7)*((MIN(EOMONTH((Y$2-N('Revenue Streams'!$G7)),0)+DAY('Revenue Streams'!$E7),EOMONTH((Y$2-N('Revenue Streams'!$G7)),1)))&lt;=IF('Revenue Streams'!$F7="",DATE(9999,1,1),'Revenue Streams'!$F7))+((MIN(EOMONTH((Y$2-N('Revenue Streams'!$G7)),1)+DAY('Revenue Streams'!$E7),EOMONTH((Y$2-N('Revenue Streams'!$G7)),2)))&gt;=(Y$2-N('Revenue Streams'!$G7)))*((MIN(EOMONTH((Y$2-N('Revenue Streams'!$G7)),1)+DAY('Revenue Streams'!$E7),EOMONTH((Y$2-N('Revenue Streams'!$G7)),2)))&lt;=(Y$3-N('Revenue Streams'!$G7)))*((MIN(EOMONTH((Y$2-N('Revenue Streams'!$G7)),1)+DAY('Revenue Streams'!$E7),EOMONTH((Y$2-N('Revenue Streams'!$G7)),2)))&gt;='Revenue Streams'!$E7)*((MIN(EOMONTH((Y$2-N('Revenue Streams'!$G7)),1)+DAY('Revenue Streams'!$E7),EOMONTH((Y$2-N('Revenue Streams'!$G7)),2)))&lt;=IF('Revenue Streams'!$F7="",DATE(9999,1,1),'Revenue Streams'!$F7))),IF(('Revenue Streams'!$E7&gt;=(Y$2-N('Revenue Streams'!$G7)))*('Revenue Streams'!$E7&lt;=(Y$3-N('Revenue Streams'!$G7)))=1,'Revenue Streams'!$D7,0)))</f>
        <v/>
      </c>
      <c r="Z9" s="22">
        <f>IF(OR('Revenue Streams'!$D7="",'Revenue Streams'!$E7=""),0,IF('Revenue Streams'!$C7="Monthly",'Revenue Streams'!$D7*(((MIN(DATE(YEAR((Z$2-N('Revenue Streams'!$G7))),MONTH((Z$2-N('Revenue Streams'!$G7))),1)+DAY('Revenue Streams'!$E7)-1,EOMONTH((Z$2-N('Revenue Streams'!$G7)),0)))&gt;=(Z$2-N('Revenue Streams'!$G7)))*((MIN(DATE(YEAR((Z$2-N('Revenue Streams'!$G7))),MONTH((Z$2-N('Revenue Streams'!$G7))),1)+DAY('Revenue Streams'!$E7)-1,EOMONTH((Z$2-N('Revenue Streams'!$G7)),0)))&lt;=(Z$3-N('Revenue Streams'!$G7)))*((MIN(DATE(YEAR((Z$2-N('Revenue Streams'!$G7))),MONTH((Z$2-N('Revenue Streams'!$G7))),1)+DAY('Revenue Streams'!$E7)-1,EOMONTH((Z$2-N('Revenue Streams'!$G7)),0)))&gt;='Revenue Streams'!$E7)*((MIN(DATE(YEAR((Z$2-N('Revenue Streams'!$G7))),MONTH((Z$2-N('Revenue Streams'!$G7))),1)+DAY('Revenue Streams'!$E7)-1,EOMONTH((Z$2-N('Revenue Streams'!$G7)),0)))&lt;=IF('Revenue Streams'!$F7="",DATE(9999,1,1),'Revenue Streams'!$F7))+((MIN(EOMONTH((Z$2-N('Revenue Streams'!$G7)),0)+DAY('Revenue Streams'!$E7),EOMONTH((Z$2-N('Revenue Streams'!$G7)),1)))&gt;=(Z$2-N('Revenue Streams'!$G7)))*((MIN(EOMONTH((Z$2-N('Revenue Streams'!$G7)),0)+DAY('Revenue Streams'!$E7),EOMONTH((Z$2-N('Revenue Streams'!$G7)),1)))&lt;=(Z$3-N('Revenue Streams'!$G7)))*((MIN(EOMONTH((Z$2-N('Revenue Streams'!$G7)),0)+DAY('Revenue Streams'!$E7),EOMONTH((Z$2-N('Revenue Streams'!$G7)),1)))&gt;='Revenue Streams'!$E7)*((MIN(EOMONTH((Z$2-N('Revenue Streams'!$G7)),0)+DAY('Revenue Streams'!$E7),EOMONTH((Z$2-N('Revenue Streams'!$G7)),1)))&lt;=IF('Revenue Streams'!$F7="",DATE(9999,1,1),'Revenue Streams'!$F7))+((MIN(EOMONTH((Z$2-N('Revenue Streams'!$G7)),1)+DAY('Revenue Streams'!$E7),EOMONTH((Z$2-N('Revenue Streams'!$G7)),2)))&gt;=(Z$2-N('Revenue Streams'!$G7)))*((MIN(EOMONTH((Z$2-N('Revenue Streams'!$G7)),1)+DAY('Revenue Streams'!$E7),EOMONTH((Z$2-N('Revenue Streams'!$G7)),2)))&lt;=(Z$3-N('Revenue Streams'!$G7)))*((MIN(EOMONTH((Z$2-N('Revenue Streams'!$G7)),1)+DAY('Revenue Streams'!$E7),EOMONTH((Z$2-N('Revenue Streams'!$G7)),2)))&gt;='Revenue Streams'!$E7)*((MIN(EOMONTH((Z$2-N('Revenue Streams'!$G7)),1)+DAY('Revenue Streams'!$E7),EOMONTH((Z$2-N('Revenue Streams'!$G7)),2)))&lt;=IF('Revenue Streams'!$F7="",DATE(9999,1,1),'Revenue Streams'!$F7))),IF(('Revenue Streams'!$E7&gt;=(Z$2-N('Revenue Streams'!$G7)))*('Revenue Streams'!$E7&lt;=(Z$3-N('Revenue Streams'!$G7)))=1,'Revenue Streams'!$D7,0)))</f>
        <v/>
      </c>
      <c r="AA9" s="22">
        <f>IF(OR('Revenue Streams'!$D7="",'Revenue Streams'!$E7=""),0,IF('Revenue Streams'!$C7="Monthly",'Revenue Streams'!$D7*(((MIN(DATE(YEAR((AA$2-N('Revenue Streams'!$G7))),MONTH((AA$2-N('Revenue Streams'!$G7))),1)+DAY('Revenue Streams'!$E7)-1,EOMONTH((AA$2-N('Revenue Streams'!$G7)),0)))&gt;=(AA$2-N('Revenue Streams'!$G7)))*((MIN(DATE(YEAR((AA$2-N('Revenue Streams'!$G7))),MONTH((AA$2-N('Revenue Streams'!$G7))),1)+DAY('Revenue Streams'!$E7)-1,EOMONTH((AA$2-N('Revenue Streams'!$G7)),0)))&lt;=(AA$3-N('Revenue Streams'!$G7)))*((MIN(DATE(YEAR((AA$2-N('Revenue Streams'!$G7))),MONTH((AA$2-N('Revenue Streams'!$G7))),1)+DAY('Revenue Streams'!$E7)-1,EOMONTH((AA$2-N('Revenue Streams'!$G7)),0)))&gt;='Revenue Streams'!$E7)*((MIN(DATE(YEAR((AA$2-N('Revenue Streams'!$G7))),MONTH((AA$2-N('Revenue Streams'!$G7))),1)+DAY('Revenue Streams'!$E7)-1,EOMONTH((AA$2-N('Revenue Streams'!$G7)),0)))&lt;=IF('Revenue Streams'!$F7="",DATE(9999,1,1),'Revenue Streams'!$F7))+((MIN(EOMONTH((AA$2-N('Revenue Streams'!$G7)),0)+DAY('Revenue Streams'!$E7),EOMONTH((AA$2-N('Revenue Streams'!$G7)),1)))&gt;=(AA$2-N('Revenue Streams'!$G7)))*((MIN(EOMONTH((AA$2-N('Revenue Streams'!$G7)),0)+DAY('Revenue Streams'!$E7),EOMONTH((AA$2-N('Revenue Streams'!$G7)),1)))&lt;=(AA$3-N('Revenue Streams'!$G7)))*((MIN(EOMONTH((AA$2-N('Revenue Streams'!$G7)),0)+DAY('Revenue Streams'!$E7),EOMONTH((AA$2-N('Revenue Streams'!$G7)),1)))&gt;='Revenue Streams'!$E7)*((MIN(EOMONTH((AA$2-N('Revenue Streams'!$G7)),0)+DAY('Revenue Streams'!$E7),EOMONTH((AA$2-N('Revenue Streams'!$G7)),1)))&lt;=IF('Revenue Streams'!$F7="",DATE(9999,1,1),'Revenue Streams'!$F7))+((MIN(EOMONTH((AA$2-N('Revenue Streams'!$G7)),1)+DAY('Revenue Streams'!$E7),EOMONTH((AA$2-N('Revenue Streams'!$G7)),2)))&gt;=(AA$2-N('Revenue Streams'!$G7)))*((MIN(EOMONTH((AA$2-N('Revenue Streams'!$G7)),1)+DAY('Revenue Streams'!$E7),EOMONTH((AA$2-N('Revenue Streams'!$G7)),2)))&lt;=(AA$3-N('Revenue Streams'!$G7)))*((MIN(EOMONTH((AA$2-N('Revenue Streams'!$G7)),1)+DAY('Revenue Streams'!$E7),EOMONTH((AA$2-N('Revenue Streams'!$G7)),2)))&gt;='Revenue Streams'!$E7)*((MIN(EOMONTH((AA$2-N('Revenue Streams'!$G7)),1)+DAY('Revenue Streams'!$E7),EOMONTH((AA$2-N('Revenue Streams'!$G7)),2)))&lt;=IF('Revenue Streams'!$F7="",DATE(9999,1,1),'Revenue Streams'!$F7))),IF(('Revenue Streams'!$E7&gt;=(AA$2-N('Revenue Streams'!$G7)))*('Revenue Streams'!$E7&lt;=(AA$3-N('Revenue Streams'!$G7)))=1,'Revenue Streams'!$D7,0)))</f>
        <v/>
      </c>
      <c r="AB9" s="22">
        <f>IF(OR('Revenue Streams'!$D7="",'Revenue Streams'!$E7=""),0,IF('Revenue Streams'!$C7="Monthly",'Revenue Streams'!$D7*(((MIN(DATE(YEAR((AB$2-N('Revenue Streams'!$G7))),MONTH((AB$2-N('Revenue Streams'!$G7))),1)+DAY('Revenue Streams'!$E7)-1,EOMONTH((AB$2-N('Revenue Streams'!$G7)),0)))&gt;=(AB$2-N('Revenue Streams'!$G7)))*((MIN(DATE(YEAR((AB$2-N('Revenue Streams'!$G7))),MONTH((AB$2-N('Revenue Streams'!$G7))),1)+DAY('Revenue Streams'!$E7)-1,EOMONTH((AB$2-N('Revenue Streams'!$G7)),0)))&lt;=(AB$3-N('Revenue Streams'!$G7)))*((MIN(DATE(YEAR((AB$2-N('Revenue Streams'!$G7))),MONTH((AB$2-N('Revenue Streams'!$G7))),1)+DAY('Revenue Streams'!$E7)-1,EOMONTH((AB$2-N('Revenue Streams'!$G7)),0)))&gt;='Revenue Streams'!$E7)*((MIN(DATE(YEAR((AB$2-N('Revenue Streams'!$G7))),MONTH((AB$2-N('Revenue Streams'!$G7))),1)+DAY('Revenue Streams'!$E7)-1,EOMONTH((AB$2-N('Revenue Streams'!$G7)),0)))&lt;=IF('Revenue Streams'!$F7="",DATE(9999,1,1),'Revenue Streams'!$F7))+((MIN(EOMONTH((AB$2-N('Revenue Streams'!$G7)),0)+DAY('Revenue Streams'!$E7),EOMONTH((AB$2-N('Revenue Streams'!$G7)),1)))&gt;=(AB$2-N('Revenue Streams'!$G7)))*((MIN(EOMONTH((AB$2-N('Revenue Streams'!$G7)),0)+DAY('Revenue Streams'!$E7),EOMONTH((AB$2-N('Revenue Streams'!$G7)),1)))&lt;=(AB$3-N('Revenue Streams'!$G7)))*((MIN(EOMONTH((AB$2-N('Revenue Streams'!$G7)),0)+DAY('Revenue Streams'!$E7),EOMONTH((AB$2-N('Revenue Streams'!$G7)),1)))&gt;='Revenue Streams'!$E7)*((MIN(EOMONTH((AB$2-N('Revenue Streams'!$G7)),0)+DAY('Revenue Streams'!$E7),EOMONTH((AB$2-N('Revenue Streams'!$G7)),1)))&lt;=IF('Revenue Streams'!$F7="",DATE(9999,1,1),'Revenue Streams'!$F7))+((MIN(EOMONTH((AB$2-N('Revenue Streams'!$G7)),1)+DAY('Revenue Streams'!$E7),EOMONTH((AB$2-N('Revenue Streams'!$G7)),2)))&gt;=(AB$2-N('Revenue Streams'!$G7)))*((MIN(EOMONTH((AB$2-N('Revenue Streams'!$G7)),1)+DAY('Revenue Streams'!$E7),EOMONTH((AB$2-N('Revenue Streams'!$G7)),2)))&lt;=(AB$3-N('Revenue Streams'!$G7)))*((MIN(EOMONTH((AB$2-N('Revenue Streams'!$G7)),1)+DAY('Revenue Streams'!$E7),EOMONTH((AB$2-N('Revenue Streams'!$G7)),2)))&gt;='Revenue Streams'!$E7)*((MIN(EOMONTH((AB$2-N('Revenue Streams'!$G7)),1)+DAY('Revenue Streams'!$E7),EOMONTH((AB$2-N('Revenue Streams'!$G7)),2)))&lt;=IF('Revenue Streams'!$F7="",DATE(9999,1,1),'Revenue Streams'!$F7))),IF(('Revenue Streams'!$E7&gt;=(AB$2-N('Revenue Streams'!$G7)))*('Revenue Streams'!$E7&lt;=(AB$3-N('Revenue Streams'!$G7)))=1,'Revenue Streams'!$D7,0)))</f>
        <v/>
      </c>
    </row>
    <row r="10" ht="15" customHeight="1" s="23">
      <c r="A10" s="22">
        <f>IF('Revenue Streams'!$B8="","",'Revenue Streams'!$B8)</f>
        <v/>
      </c>
      <c r="B10" s="22">
        <f>IF('Revenue Streams'!$A8="","",'Revenue Streams'!$A8)</f>
        <v/>
      </c>
      <c r="C10" s="22">
        <f>IF(OR('Revenue Streams'!$D8="",'Revenue Streams'!$E8=""),0,IF('Revenue Streams'!$C8="Monthly",'Revenue Streams'!$D8*(((MIN(DATE(YEAR((C$2-N('Revenue Streams'!$G8))),MONTH((C$2-N('Revenue Streams'!$G8))),1)+DAY('Revenue Streams'!$E8)-1,EOMONTH((C$2-N('Revenue Streams'!$G8)),0)))&gt;=(C$2-N('Revenue Streams'!$G8)))*((MIN(DATE(YEAR((C$2-N('Revenue Streams'!$G8))),MONTH((C$2-N('Revenue Streams'!$G8))),1)+DAY('Revenue Streams'!$E8)-1,EOMONTH((C$2-N('Revenue Streams'!$G8)),0)))&lt;=(C$3-N('Revenue Streams'!$G8)))*((MIN(DATE(YEAR((C$2-N('Revenue Streams'!$G8))),MONTH((C$2-N('Revenue Streams'!$G8))),1)+DAY('Revenue Streams'!$E8)-1,EOMONTH((C$2-N('Revenue Streams'!$G8)),0)))&gt;='Revenue Streams'!$E8)*((MIN(DATE(YEAR((C$2-N('Revenue Streams'!$G8))),MONTH((C$2-N('Revenue Streams'!$G8))),1)+DAY('Revenue Streams'!$E8)-1,EOMONTH((C$2-N('Revenue Streams'!$G8)),0)))&lt;=IF('Revenue Streams'!$F8="",DATE(9999,1,1),'Revenue Streams'!$F8))+((MIN(EOMONTH((C$2-N('Revenue Streams'!$G8)),0)+DAY('Revenue Streams'!$E8),EOMONTH((C$2-N('Revenue Streams'!$G8)),1)))&gt;=(C$2-N('Revenue Streams'!$G8)))*((MIN(EOMONTH((C$2-N('Revenue Streams'!$G8)),0)+DAY('Revenue Streams'!$E8),EOMONTH((C$2-N('Revenue Streams'!$G8)),1)))&lt;=(C$3-N('Revenue Streams'!$G8)))*((MIN(EOMONTH((C$2-N('Revenue Streams'!$G8)),0)+DAY('Revenue Streams'!$E8),EOMONTH((C$2-N('Revenue Streams'!$G8)),1)))&gt;='Revenue Streams'!$E8)*((MIN(EOMONTH((C$2-N('Revenue Streams'!$G8)),0)+DAY('Revenue Streams'!$E8),EOMONTH((C$2-N('Revenue Streams'!$G8)),1)))&lt;=IF('Revenue Streams'!$F8="",DATE(9999,1,1),'Revenue Streams'!$F8))+((MIN(EOMONTH((C$2-N('Revenue Streams'!$G8)),1)+DAY('Revenue Streams'!$E8),EOMONTH((C$2-N('Revenue Streams'!$G8)),2)))&gt;=(C$2-N('Revenue Streams'!$G8)))*((MIN(EOMONTH((C$2-N('Revenue Streams'!$G8)),1)+DAY('Revenue Streams'!$E8),EOMONTH((C$2-N('Revenue Streams'!$G8)),2)))&lt;=(C$3-N('Revenue Streams'!$G8)))*((MIN(EOMONTH((C$2-N('Revenue Streams'!$G8)),1)+DAY('Revenue Streams'!$E8),EOMONTH((C$2-N('Revenue Streams'!$G8)),2)))&gt;='Revenue Streams'!$E8)*((MIN(EOMONTH((C$2-N('Revenue Streams'!$G8)),1)+DAY('Revenue Streams'!$E8),EOMONTH((C$2-N('Revenue Streams'!$G8)),2)))&lt;=IF('Revenue Streams'!$F8="",DATE(9999,1,1),'Revenue Streams'!$F8))),IF(('Revenue Streams'!$E8&gt;=(C$2-N('Revenue Streams'!$G8)))*('Revenue Streams'!$E8&lt;=(C$3-N('Revenue Streams'!$G8)))=1,'Revenue Streams'!$D8,0)))</f>
        <v/>
      </c>
      <c r="D10" s="22">
        <f>IF(OR('Revenue Streams'!$D8="",'Revenue Streams'!$E8=""),0,IF('Revenue Streams'!$C8="Monthly",'Revenue Streams'!$D8*(((MIN(DATE(YEAR((D$2-N('Revenue Streams'!$G8))),MONTH((D$2-N('Revenue Streams'!$G8))),1)+DAY('Revenue Streams'!$E8)-1,EOMONTH((D$2-N('Revenue Streams'!$G8)),0)))&gt;=(D$2-N('Revenue Streams'!$G8)))*((MIN(DATE(YEAR((D$2-N('Revenue Streams'!$G8))),MONTH((D$2-N('Revenue Streams'!$G8))),1)+DAY('Revenue Streams'!$E8)-1,EOMONTH((D$2-N('Revenue Streams'!$G8)),0)))&lt;=(D$3-N('Revenue Streams'!$G8)))*((MIN(DATE(YEAR((D$2-N('Revenue Streams'!$G8))),MONTH((D$2-N('Revenue Streams'!$G8))),1)+DAY('Revenue Streams'!$E8)-1,EOMONTH((D$2-N('Revenue Streams'!$G8)),0)))&gt;='Revenue Streams'!$E8)*((MIN(DATE(YEAR((D$2-N('Revenue Streams'!$G8))),MONTH((D$2-N('Revenue Streams'!$G8))),1)+DAY('Revenue Streams'!$E8)-1,EOMONTH((D$2-N('Revenue Streams'!$G8)),0)))&lt;=IF('Revenue Streams'!$F8="",DATE(9999,1,1),'Revenue Streams'!$F8))+((MIN(EOMONTH((D$2-N('Revenue Streams'!$G8)),0)+DAY('Revenue Streams'!$E8),EOMONTH((D$2-N('Revenue Streams'!$G8)),1)))&gt;=(D$2-N('Revenue Streams'!$G8)))*((MIN(EOMONTH((D$2-N('Revenue Streams'!$G8)),0)+DAY('Revenue Streams'!$E8),EOMONTH((D$2-N('Revenue Streams'!$G8)),1)))&lt;=(D$3-N('Revenue Streams'!$G8)))*((MIN(EOMONTH((D$2-N('Revenue Streams'!$G8)),0)+DAY('Revenue Streams'!$E8),EOMONTH((D$2-N('Revenue Streams'!$G8)),1)))&gt;='Revenue Streams'!$E8)*((MIN(EOMONTH((D$2-N('Revenue Streams'!$G8)),0)+DAY('Revenue Streams'!$E8),EOMONTH((D$2-N('Revenue Streams'!$G8)),1)))&lt;=IF('Revenue Streams'!$F8="",DATE(9999,1,1),'Revenue Streams'!$F8))+((MIN(EOMONTH((D$2-N('Revenue Streams'!$G8)),1)+DAY('Revenue Streams'!$E8),EOMONTH((D$2-N('Revenue Streams'!$G8)),2)))&gt;=(D$2-N('Revenue Streams'!$G8)))*((MIN(EOMONTH((D$2-N('Revenue Streams'!$G8)),1)+DAY('Revenue Streams'!$E8),EOMONTH((D$2-N('Revenue Streams'!$G8)),2)))&lt;=(D$3-N('Revenue Streams'!$G8)))*((MIN(EOMONTH((D$2-N('Revenue Streams'!$G8)),1)+DAY('Revenue Streams'!$E8),EOMONTH((D$2-N('Revenue Streams'!$G8)),2)))&gt;='Revenue Streams'!$E8)*((MIN(EOMONTH((D$2-N('Revenue Streams'!$G8)),1)+DAY('Revenue Streams'!$E8),EOMONTH((D$2-N('Revenue Streams'!$G8)),2)))&lt;=IF('Revenue Streams'!$F8="",DATE(9999,1,1),'Revenue Streams'!$F8))),IF(('Revenue Streams'!$E8&gt;=(D$2-N('Revenue Streams'!$G8)))*('Revenue Streams'!$E8&lt;=(D$3-N('Revenue Streams'!$G8)))=1,'Revenue Streams'!$D8,0)))</f>
        <v/>
      </c>
      <c r="E10" s="22">
        <f>IF(OR('Revenue Streams'!$D8="",'Revenue Streams'!$E8=""),0,IF('Revenue Streams'!$C8="Monthly",'Revenue Streams'!$D8*(((MIN(DATE(YEAR((E$2-N('Revenue Streams'!$G8))),MONTH((E$2-N('Revenue Streams'!$G8))),1)+DAY('Revenue Streams'!$E8)-1,EOMONTH((E$2-N('Revenue Streams'!$G8)),0)))&gt;=(E$2-N('Revenue Streams'!$G8)))*((MIN(DATE(YEAR((E$2-N('Revenue Streams'!$G8))),MONTH((E$2-N('Revenue Streams'!$G8))),1)+DAY('Revenue Streams'!$E8)-1,EOMONTH((E$2-N('Revenue Streams'!$G8)),0)))&lt;=(E$3-N('Revenue Streams'!$G8)))*((MIN(DATE(YEAR((E$2-N('Revenue Streams'!$G8))),MONTH((E$2-N('Revenue Streams'!$G8))),1)+DAY('Revenue Streams'!$E8)-1,EOMONTH((E$2-N('Revenue Streams'!$G8)),0)))&gt;='Revenue Streams'!$E8)*((MIN(DATE(YEAR((E$2-N('Revenue Streams'!$G8))),MONTH((E$2-N('Revenue Streams'!$G8))),1)+DAY('Revenue Streams'!$E8)-1,EOMONTH((E$2-N('Revenue Streams'!$G8)),0)))&lt;=IF('Revenue Streams'!$F8="",DATE(9999,1,1),'Revenue Streams'!$F8))+((MIN(EOMONTH((E$2-N('Revenue Streams'!$G8)),0)+DAY('Revenue Streams'!$E8),EOMONTH((E$2-N('Revenue Streams'!$G8)),1)))&gt;=(E$2-N('Revenue Streams'!$G8)))*((MIN(EOMONTH((E$2-N('Revenue Streams'!$G8)),0)+DAY('Revenue Streams'!$E8),EOMONTH((E$2-N('Revenue Streams'!$G8)),1)))&lt;=(E$3-N('Revenue Streams'!$G8)))*((MIN(EOMONTH((E$2-N('Revenue Streams'!$G8)),0)+DAY('Revenue Streams'!$E8),EOMONTH((E$2-N('Revenue Streams'!$G8)),1)))&gt;='Revenue Streams'!$E8)*((MIN(EOMONTH((E$2-N('Revenue Streams'!$G8)),0)+DAY('Revenue Streams'!$E8),EOMONTH((E$2-N('Revenue Streams'!$G8)),1)))&lt;=IF('Revenue Streams'!$F8="",DATE(9999,1,1),'Revenue Streams'!$F8))+((MIN(EOMONTH((E$2-N('Revenue Streams'!$G8)),1)+DAY('Revenue Streams'!$E8),EOMONTH((E$2-N('Revenue Streams'!$G8)),2)))&gt;=(E$2-N('Revenue Streams'!$G8)))*((MIN(EOMONTH((E$2-N('Revenue Streams'!$G8)),1)+DAY('Revenue Streams'!$E8),EOMONTH((E$2-N('Revenue Streams'!$G8)),2)))&lt;=(E$3-N('Revenue Streams'!$G8)))*((MIN(EOMONTH((E$2-N('Revenue Streams'!$G8)),1)+DAY('Revenue Streams'!$E8),EOMONTH((E$2-N('Revenue Streams'!$G8)),2)))&gt;='Revenue Streams'!$E8)*((MIN(EOMONTH((E$2-N('Revenue Streams'!$G8)),1)+DAY('Revenue Streams'!$E8),EOMONTH((E$2-N('Revenue Streams'!$G8)),2)))&lt;=IF('Revenue Streams'!$F8="",DATE(9999,1,1),'Revenue Streams'!$F8))),IF(('Revenue Streams'!$E8&gt;=(E$2-N('Revenue Streams'!$G8)))*('Revenue Streams'!$E8&lt;=(E$3-N('Revenue Streams'!$G8)))=1,'Revenue Streams'!$D8,0)))</f>
        <v/>
      </c>
      <c r="F10" s="22">
        <f>IF(OR('Revenue Streams'!$D8="",'Revenue Streams'!$E8=""),0,IF('Revenue Streams'!$C8="Monthly",'Revenue Streams'!$D8*(((MIN(DATE(YEAR((F$2-N('Revenue Streams'!$G8))),MONTH((F$2-N('Revenue Streams'!$G8))),1)+DAY('Revenue Streams'!$E8)-1,EOMONTH((F$2-N('Revenue Streams'!$G8)),0)))&gt;=(F$2-N('Revenue Streams'!$G8)))*((MIN(DATE(YEAR((F$2-N('Revenue Streams'!$G8))),MONTH((F$2-N('Revenue Streams'!$G8))),1)+DAY('Revenue Streams'!$E8)-1,EOMONTH((F$2-N('Revenue Streams'!$G8)),0)))&lt;=(F$3-N('Revenue Streams'!$G8)))*((MIN(DATE(YEAR((F$2-N('Revenue Streams'!$G8))),MONTH((F$2-N('Revenue Streams'!$G8))),1)+DAY('Revenue Streams'!$E8)-1,EOMONTH((F$2-N('Revenue Streams'!$G8)),0)))&gt;='Revenue Streams'!$E8)*((MIN(DATE(YEAR((F$2-N('Revenue Streams'!$G8))),MONTH((F$2-N('Revenue Streams'!$G8))),1)+DAY('Revenue Streams'!$E8)-1,EOMONTH((F$2-N('Revenue Streams'!$G8)),0)))&lt;=IF('Revenue Streams'!$F8="",DATE(9999,1,1),'Revenue Streams'!$F8))+((MIN(EOMONTH((F$2-N('Revenue Streams'!$G8)),0)+DAY('Revenue Streams'!$E8),EOMONTH((F$2-N('Revenue Streams'!$G8)),1)))&gt;=(F$2-N('Revenue Streams'!$G8)))*((MIN(EOMONTH((F$2-N('Revenue Streams'!$G8)),0)+DAY('Revenue Streams'!$E8),EOMONTH((F$2-N('Revenue Streams'!$G8)),1)))&lt;=(F$3-N('Revenue Streams'!$G8)))*((MIN(EOMONTH((F$2-N('Revenue Streams'!$G8)),0)+DAY('Revenue Streams'!$E8),EOMONTH((F$2-N('Revenue Streams'!$G8)),1)))&gt;='Revenue Streams'!$E8)*((MIN(EOMONTH((F$2-N('Revenue Streams'!$G8)),0)+DAY('Revenue Streams'!$E8),EOMONTH((F$2-N('Revenue Streams'!$G8)),1)))&lt;=IF('Revenue Streams'!$F8="",DATE(9999,1,1),'Revenue Streams'!$F8))+((MIN(EOMONTH((F$2-N('Revenue Streams'!$G8)),1)+DAY('Revenue Streams'!$E8),EOMONTH((F$2-N('Revenue Streams'!$G8)),2)))&gt;=(F$2-N('Revenue Streams'!$G8)))*((MIN(EOMONTH((F$2-N('Revenue Streams'!$G8)),1)+DAY('Revenue Streams'!$E8),EOMONTH((F$2-N('Revenue Streams'!$G8)),2)))&lt;=(F$3-N('Revenue Streams'!$G8)))*((MIN(EOMONTH((F$2-N('Revenue Streams'!$G8)),1)+DAY('Revenue Streams'!$E8),EOMONTH((F$2-N('Revenue Streams'!$G8)),2)))&gt;='Revenue Streams'!$E8)*((MIN(EOMONTH((F$2-N('Revenue Streams'!$G8)),1)+DAY('Revenue Streams'!$E8),EOMONTH((F$2-N('Revenue Streams'!$G8)),2)))&lt;=IF('Revenue Streams'!$F8="",DATE(9999,1,1),'Revenue Streams'!$F8))),IF(('Revenue Streams'!$E8&gt;=(F$2-N('Revenue Streams'!$G8)))*('Revenue Streams'!$E8&lt;=(F$3-N('Revenue Streams'!$G8)))=1,'Revenue Streams'!$D8,0)))</f>
        <v/>
      </c>
      <c r="G10" s="22">
        <f>IF(OR('Revenue Streams'!$D8="",'Revenue Streams'!$E8=""),0,IF('Revenue Streams'!$C8="Monthly",'Revenue Streams'!$D8*(((MIN(DATE(YEAR((G$2-N('Revenue Streams'!$G8))),MONTH((G$2-N('Revenue Streams'!$G8))),1)+DAY('Revenue Streams'!$E8)-1,EOMONTH((G$2-N('Revenue Streams'!$G8)),0)))&gt;=(G$2-N('Revenue Streams'!$G8)))*((MIN(DATE(YEAR((G$2-N('Revenue Streams'!$G8))),MONTH((G$2-N('Revenue Streams'!$G8))),1)+DAY('Revenue Streams'!$E8)-1,EOMONTH((G$2-N('Revenue Streams'!$G8)),0)))&lt;=(G$3-N('Revenue Streams'!$G8)))*((MIN(DATE(YEAR((G$2-N('Revenue Streams'!$G8))),MONTH((G$2-N('Revenue Streams'!$G8))),1)+DAY('Revenue Streams'!$E8)-1,EOMONTH((G$2-N('Revenue Streams'!$G8)),0)))&gt;='Revenue Streams'!$E8)*((MIN(DATE(YEAR((G$2-N('Revenue Streams'!$G8))),MONTH((G$2-N('Revenue Streams'!$G8))),1)+DAY('Revenue Streams'!$E8)-1,EOMONTH((G$2-N('Revenue Streams'!$G8)),0)))&lt;=IF('Revenue Streams'!$F8="",DATE(9999,1,1),'Revenue Streams'!$F8))+((MIN(EOMONTH((G$2-N('Revenue Streams'!$G8)),0)+DAY('Revenue Streams'!$E8),EOMONTH((G$2-N('Revenue Streams'!$G8)),1)))&gt;=(G$2-N('Revenue Streams'!$G8)))*((MIN(EOMONTH((G$2-N('Revenue Streams'!$G8)),0)+DAY('Revenue Streams'!$E8),EOMONTH((G$2-N('Revenue Streams'!$G8)),1)))&lt;=(G$3-N('Revenue Streams'!$G8)))*((MIN(EOMONTH((G$2-N('Revenue Streams'!$G8)),0)+DAY('Revenue Streams'!$E8),EOMONTH((G$2-N('Revenue Streams'!$G8)),1)))&gt;='Revenue Streams'!$E8)*((MIN(EOMONTH((G$2-N('Revenue Streams'!$G8)),0)+DAY('Revenue Streams'!$E8),EOMONTH((G$2-N('Revenue Streams'!$G8)),1)))&lt;=IF('Revenue Streams'!$F8="",DATE(9999,1,1),'Revenue Streams'!$F8))+((MIN(EOMONTH((G$2-N('Revenue Streams'!$G8)),1)+DAY('Revenue Streams'!$E8),EOMONTH((G$2-N('Revenue Streams'!$G8)),2)))&gt;=(G$2-N('Revenue Streams'!$G8)))*((MIN(EOMONTH((G$2-N('Revenue Streams'!$G8)),1)+DAY('Revenue Streams'!$E8),EOMONTH((G$2-N('Revenue Streams'!$G8)),2)))&lt;=(G$3-N('Revenue Streams'!$G8)))*((MIN(EOMONTH((G$2-N('Revenue Streams'!$G8)),1)+DAY('Revenue Streams'!$E8),EOMONTH((G$2-N('Revenue Streams'!$G8)),2)))&gt;='Revenue Streams'!$E8)*((MIN(EOMONTH((G$2-N('Revenue Streams'!$G8)),1)+DAY('Revenue Streams'!$E8),EOMONTH((G$2-N('Revenue Streams'!$G8)),2)))&lt;=IF('Revenue Streams'!$F8="",DATE(9999,1,1),'Revenue Streams'!$F8))),IF(('Revenue Streams'!$E8&gt;=(G$2-N('Revenue Streams'!$G8)))*('Revenue Streams'!$E8&lt;=(G$3-N('Revenue Streams'!$G8)))=1,'Revenue Streams'!$D8,0)))</f>
        <v/>
      </c>
      <c r="H10" s="22">
        <f>IF(OR('Revenue Streams'!$D8="",'Revenue Streams'!$E8=""),0,IF('Revenue Streams'!$C8="Monthly",'Revenue Streams'!$D8*(((MIN(DATE(YEAR((H$2-N('Revenue Streams'!$G8))),MONTH((H$2-N('Revenue Streams'!$G8))),1)+DAY('Revenue Streams'!$E8)-1,EOMONTH((H$2-N('Revenue Streams'!$G8)),0)))&gt;=(H$2-N('Revenue Streams'!$G8)))*((MIN(DATE(YEAR((H$2-N('Revenue Streams'!$G8))),MONTH((H$2-N('Revenue Streams'!$G8))),1)+DAY('Revenue Streams'!$E8)-1,EOMONTH((H$2-N('Revenue Streams'!$G8)),0)))&lt;=(H$3-N('Revenue Streams'!$G8)))*((MIN(DATE(YEAR((H$2-N('Revenue Streams'!$G8))),MONTH((H$2-N('Revenue Streams'!$G8))),1)+DAY('Revenue Streams'!$E8)-1,EOMONTH((H$2-N('Revenue Streams'!$G8)),0)))&gt;='Revenue Streams'!$E8)*((MIN(DATE(YEAR((H$2-N('Revenue Streams'!$G8))),MONTH((H$2-N('Revenue Streams'!$G8))),1)+DAY('Revenue Streams'!$E8)-1,EOMONTH((H$2-N('Revenue Streams'!$G8)),0)))&lt;=IF('Revenue Streams'!$F8="",DATE(9999,1,1),'Revenue Streams'!$F8))+((MIN(EOMONTH((H$2-N('Revenue Streams'!$G8)),0)+DAY('Revenue Streams'!$E8),EOMONTH((H$2-N('Revenue Streams'!$G8)),1)))&gt;=(H$2-N('Revenue Streams'!$G8)))*((MIN(EOMONTH((H$2-N('Revenue Streams'!$G8)),0)+DAY('Revenue Streams'!$E8),EOMONTH((H$2-N('Revenue Streams'!$G8)),1)))&lt;=(H$3-N('Revenue Streams'!$G8)))*((MIN(EOMONTH((H$2-N('Revenue Streams'!$G8)),0)+DAY('Revenue Streams'!$E8),EOMONTH((H$2-N('Revenue Streams'!$G8)),1)))&gt;='Revenue Streams'!$E8)*((MIN(EOMONTH((H$2-N('Revenue Streams'!$G8)),0)+DAY('Revenue Streams'!$E8),EOMONTH((H$2-N('Revenue Streams'!$G8)),1)))&lt;=IF('Revenue Streams'!$F8="",DATE(9999,1,1),'Revenue Streams'!$F8))+((MIN(EOMONTH((H$2-N('Revenue Streams'!$G8)),1)+DAY('Revenue Streams'!$E8),EOMONTH((H$2-N('Revenue Streams'!$G8)),2)))&gt;=(H$2-N('Revenue Streams'!$G8)))*((MIN(EOMONTH((H$2-N('Revenue Streams'!$G8)),1)+DAY('Revenue Streams'!$E8),EOMONTH((H$2-N('Revenue Streams'!$G8)),2)))&lt;=(H$3-N('Revenue Streams'!$G8)))*((MIN(EOMONTH((H$2-N('Revenue Streams'!$G8)),1)+DAY('Revenue Streams'!$E8),EOMONTH((H$2-N('Revenue Streams'!$G8)),2)))&gt;='Revenue Streams'!$E8)*((MIN(EOMONTH((H$2-N('Revenue Streams'!$G8)),1)+DAY('Revenue Streams'!$E8),EOMONTH((H$2-N('Revenue Streams'!$G8)),2)))&lt;=IF('Revenue Streams'!$F8="",DATE(9999,1,1),'Revenue Streams'!$F8))),IF(('Revenue Streams'!$E8&gt;=(H$2-N('Revenue Streams'!$G8)))*('Revenue Streams'!$E8&lt;=(H$3-N('Revenue Streams'!$G8)))=1,'Revenue Streams'!$D8,0)))</f>
        <v/>
      </c>
      <c r="I10" s="22">
        <f>IF(OR('Revenue Streams'!$D8="",'Revenue Streams'!$E8=""),0,IF('Revenue Streams'!$C8="Monthly",'Revenue Streams'!$D8*(((MIN(DATE(YEAR((I$2-N('Revenue Streams'!$G8))),MONTH((I$2-N('Revenue Streams'!$G8))),1)+DAY('Revenue Streams'!$E8)-1,EOMONTH((I$2-N('Revenue Streams'!$G8)),0)))&gt;=(I$2-N('Revenue Streams'!$G8)))*((MIN(DATE(YEAR((I$2-N('Revenue Streams'!$G8))),MONTH((I$2-N('Revenue Streams'!$G8))),1)+DAY('Revenue Streams'!$E8)-1,EOMONTH((I$2-N('Revenue Streams'!$G8)),0)))&lt;=(I$3-N('Revenue Streams'!$G8)))*((MIN(DATE(YEAR((I$2-N('Revenue Streams'!$G8))),MONTH((I$2-N('Revenue Streams'!$G8))),1)+DAY('Revenue Streams'!$E8)-1,EOMONTH((I$2-N('Revenue Streams'!$G8)),0)))&gt;='Revenue Streams'!$E8)*((MIN(DATE(YEAR((I$2-N('Revenue Streams'!$G8))),MONTH((I$2-N('Revenue Streams'!$G8))),1)+DAY('Revenue Streams'!$E8)-1,EOMONTH((I$2-N('Revenue Streams'!$G8)),0)))&lt;=IF('Revenue Streams'!$F8="",DATE(9999,1,1),'Revenue Streams'!$F8))+((MIN(EOMONTH((I$2-N('Revenue Streams'!$G8)),0)+DAY('Revenue Streams'!$E8),EOMONTH((I$2-N('Revenue Streams'!$G8)),1)))&gt;=(I$2-N('Revenue Streams'!$G8)))*((MIN(EOMONTH((I$2-N('Revenue Streams'!$G8)),0)+DAY('Revenue Streams'!$E8),EOMONTH((I$2-N('Revenue Streams'!$G8)),1)))&lt;=(I$3-N('Revenue Streams'!$G8)))*((MIN(EOMONTH((I$2-N('Revenue Streams'!$G8)),0)+DAY('Revenue Streams'!$E8),EOMONTH((I$2-N('Revenue Streams'!$G8)),1)))&gt;='Revenue Streams'!$E8)*((MIN(EOMONTH((I$2-N('Revenue Streams'!$G8)),0)+DAY('Revenue Streams'!$E8),EOMONTH((I$2-N('Revenue Streams'!$G8)),1)))&lt;=IF('Revenue Streams'!$F8="",DATE(9999,1,1),'Revenue Streams'!$F8))+((MIN(EOMONTH((I$2-N('Revenue Streams'!$G8)),1)+DAY('Revenue Streams'!$E8),EOMONTH((I$2-N('Revenue Streams'!$G8)),2)))&gt;=(I$2-N('Revenue Streams'!$G8)))*((MIN(EOMONTH((I$2-N('Revenue Streams'!$G8)),1)+DAY('Revenue Streams'!$E8),EOMONTH((I$2-N('Revenue Streams'!$G8)),2)))&lt;=(I$3-N('Revenue Streams'!$G8)))*((MIN(EOMONTH((I$2-N('Revenue Streams'!$G8)),1)+DAY('Revenue Streams'!$E8),EOMONTH((I$2-N('Revenue Streams'!$G8)),2)))&gt;='Revenue Streams'!$E8)*((MIN(EOMONTH((I$2-N('Revenue Streams'!$G8)),1)+DAY('Revenue Streams'!$E8),EOMONTH((I$2-N('Revenue Streams'!$G8)),2)))&lt;=IF('Revenue Streams'!$F8="",DATE(9999,1,1),'Revenue Streams'!$F8))),IF(('Revenue Streams'!$E8&gt;=(I$2-N('Revenue Streams'!$G8)))*('Revenue Streams'!$E8&lt;=(I$3-N('Revenue Streams'!$G8)))=1,'Revenue Streams'!$D8,0)))</f>
        <v/>
      </c>
      <c r="J10" s="22">
        <f>IF(OR('Revenue Streams'!$D8="",'Revenue Streams'!$E8=""),0,IF('Revenue Streams'!$C8="Monthly",'Revenue Streams'!$D8*(((MIN(DATE(YEAR((J$2-N('Revenue Streams'!$G8))),MONTH((J$2-N('Revenue Streams'!$G8))),1)+DAY('Revenue Streams'!$E8)-1,EOMONTH((J$2-N('Revenue Streams'!$G8)),0)))&gt;=(J$2-N('Revenue Streams'!$G8)))*((MIN(DATE(YEAR((J$2-N('Revenue Streams'!$G8))),MONTH((J$2-N('Revenue Streams'!$G8))),1)+DAY('Revenue Streams'!$E8)-1,EOMONTH((J$2-N('Revenue Streams'!$G8)),0)))&lt;=(J$3-N('Revenue Streams'!$G8)))*((MIN(DATE(YEAR((J$2-N('Revenue Streams'!$G8))),MONTH((J$2-N('Revenue Streams'!$G8))),1)+DAY('Revenue Streams'!$E8)-1,EOMONTH((J$2-N('Revenue Streams'!$G8)),0)))&gt;='Revenue Streams'!$E8)*((MIN(DATE(YEAR((J$2-N('Revenue Streams'!$G8))),MONTH((J$2-N('Revenue Streams'!$G8))),1)+DAY('Revenue Streams'!$E8)-1,EOMONTH((J$2-N('Revenue Streams'!$G8)),0)))&lt;=IF('Revenue Streams'!$F8="",DATE(9999,1,1),'Revenue Streams'!$F8))+((MIN(EOMONTH((J$2-N('Revenue Streams'!$G8)),0)+DAY('Revenue Streams'!$E8),EOMONTH((J$2-N('Revenue Streams'!$G8)),1)))&gt;=(J$2-N('Revenue Streams'!$G8)))*((MIN(EOMONTH((J$2-N('Revenue Streams'!$G8)),0)+DAY('Revenue Streams'!$E8),EOMONTH((J$2-N('Revenue Streams'!$G8)),1)))&lt;=(J$3-N('Revenue Streams'!$G8)))*((MIN(EOMONTH((J$2-N('Revenue Streams'!$G8)),0)+DAY('Revenue Streams'!$E8),EOMONTH((J$2-N('Revenue Streams'!$G8)),1)))&gt;='Revenue Streams'!$E8)*((MIN(EOMONTH((J$2-N('Revenue Streams'!$G8)),0)+DAY('Revenue Streams'!$E8),EOMONTH((J$2-N('Revenue Streams'!$G8)),1)))&lt;=IF('Revenue Streams'!$F8="",DATE(9999,1,1),'Revenue Streams'!$F8))+((MIN(EOMONTH((J$2-N('Revenue Streams'!$G8)),1)+DAY('Revenue Streams'!$E8),EOMONTH((J$2-N('Revenue Streams'!$G8)),2)))&gt;=(J$2-N('Revenue Streams'!$G8)))*((MIN(EOMONTH((J$2-N('Revenue Streams'!$G8)),1)+DAY('Revenue Streams'!$E8),EOMONTH((J$2-N('Revenue Streams'!$G8)),2)))&lt;=(J$3-N('Revenue Streams'!$G8)))*((MIN(EOMONTH((J$2-N('Revenue Streams'!$G8)),1)+DAY('Revenue Streams'!$E8),EOMONTH((J$2-N('Revenue Streams'!$G8)),2)))&gt;='Revenue Streams'!$E8)*((MIN(EOMONTH((J$2-N('Revenue Streams'!$G8)),1)+DAY('Revenue Streams'!$E8),EOMONTH((J$2-N('Revenue Streams'!$G8)),2)))&lt;=IF('Revenue Streams'!$F8="",DATE(9999,1,1),'Revenue Streams'!$F8))),IF(('Revenue Streams'!$E8&gt;=(J$2-N('Revenue Streams'!$G8)))*('Revenue Streams'!$E8&lt;=(J$3-N('Revenue Streams'!$G8)))=1,'Revenue Streams'!$D8,0)))</f>
        <v/>
      </c>
      <c r="K10" s="22">
        <f>IF(OR('Revenue Streams'!$D8="",'Revenue Streams'!$E8=""),0,IF('Revenue Streams'!$C8="Monthly",'Revenue Streams'!$D8*(((MIN(DATE(YEAR((K$2-N('Revenue Streams'!$G8))),MONTH((K$2-N('Revenue Streams'!$G8))),1)+DAY('Revenue Streams'!$E8)-1,EOMONTH((K$2-N('Revenue Streams'!$G8)),0)))&gt;=(K$2-N('Revenue Streams'!$G8)))*((MIN(DATE(YEAR((K$2-N('Revenue Streams'!$G8))),MONTH((K$2-N('Revenue Streams'!$G8))),1)+DAY('Revenue Streams'!$E8)-1,EOMONTH((K$2-N('Revenue Streams'!$G8)),0)))&lt;=(K$3-N('Revenue Streams'!$G8)))*((MIN(DATE(YEAR((K$2-N('Revenue Streams'!$G8))),MONTH((K$2-N('Revenue Streams'!$G8))),1)+DAY('Revenue Streams'!$E8)-1,EOMONTH((K$2-N('Revenue Streams'!$G8)),0)))&gt;='Revenue Streams'!$E8)*((MIN(DATE(YEAR((K$2-N('Revenue Streams'!$G8))),MONTH((K$2-N('Revenue Streams'!$G8))),1)+DAY('Revenue Streams'!$E8)-1,EOMONTH((K$2-N('Revenue Streams'!$G8)),0)))&lt;=IF('Revenue Streams'!$F8="",DATE(9999,1,1),'Revenue Streams'!$F8))+((MIN(EOMONTH((K$2-N('Revenue Streams'!$G8)),0)+DAY('Revenue Streams'!$E8),EOMONTH((K$2-N('Revenue Streams'!$G8)),1)))&gt;=(K$2-N('Revenue Streams'!$G8)))*((MIN(EOMONTH((K$2-N('Revenue Streams'!$G8)),0)+DAY('Revenue Streams'!$E8),EOMONTH((K$2-N('Revenue Streams'!$G8)),1)))&lt;=(K$3-N('Revenue Streams'!$G8)))*((MIN(EOMONTH((K$2-N('Revenue Streams'!$G8)),0)+DAY('Revenue Streams'!$E8),EOMONTH((K$2-N('Revenue Streams'!$G8)),1)))&gt;='Revenue Streams'!$E8)*((MIN(EOMONTH((K$2-N('Revenue Streams'!$G8)),0)+DAY('Revenue Streams'!$E8),EOMONTH((K$2-N('Revenue Streams'!$G8)),1)))&lt;=IF('Revenue Streams'!$F8="",DATE(9999,1,1),'Revenue Streams'!$F8))+((MIN(EOMONTH((K$2-N('Revenue Streams'!$G8)),1)+DAY('Revenue Streams'!$E8),EOMONTH((K$2-N('Revenue Streams'!$G8)),2)))&gt;=(K$2-N('Revenue Streams'!$G8)))*((MIN(EOMONTH((K$2-N('Revenue Streams'!$G8)),1)+DAY('Revenue Streams'!$E8),EOMONTH((K$2-N('Revenue Streams'!$G8)),2)))&lt;=(K$3-N('Revenue Streams'!$G8)))*((MIN(EOMONTH((K$2-N('Revenue Streams'!$G8)),1)+DAY('Revenue Streams'!$E8),EOMONTH((K$2-N('Revenue Streams'!$G8)),2)))&gt;='Revenue Streams'!$E8)*((MIN(EOMONTH((K$2-N('Revenue Streams'!$G8)),1)+DAY('Revenue Streams'!$E8),EOMONTH((K$2-N('Revenue Streams'!$G8)),2)))&lt;=IF('Revenue Streams'!$F8="",DATE(9999,1,1),'Revenue Streams'!$F8))),IF(('Revenue Streams'!$E8&gt;=(K$2-N('Revenue Streams'!$G8)))*('Revenue Streams'!$E8&lt;=(K$3-N('Revenue Streams'!$G8)))=1,'Revenue Streams'!$D8,0)))</f>
        <v/>
      </c>
      <c r="L10" s="22">
        <f>IF(OR('Revenue Streams'!$D8="",'Revenue Streams'!$E8=""),0,IF('Revenue Streams'!$C8="Monthly",'Revenue Streams'!$D8*(((MIN(DATE(YEAR((L$2-N('Revenue Streams'!$G8))),MONTH((L$2-N('Revenue Streams'!$G8))),1)+DAY('Revenue Streams'!$E8)-1,EOMONTH((L$2-N('Revenue Streams'!$G8)),0)))&gt;=(L$2-N('Revenue Streams'!$G8)))*((MIN(DATE(YEAR((L$2-N('Revenue Streams'!$G8))),MONTH((L$2-N('Revenue Streams'!$G8))),1)+DAY('Revenue Streams'!$E8)-1,EOMONTH((L$2-N('Revenue Streams'!$G8)),0)))&lt;=(L$3-N('Revenue Streams'!$G8)))*((MIN(DATE(YEAR((L$2-N('Revenue Streams'!$G8))),MONTH((L$2-N('Revenue Streams'!$G8))),1)+DAY('Revenue Streams'!$E8)-1,EOMONTH((L$2-N('Revenue Streams'!$G8)),0)))&gt;='Revenue Streams'!$E8)*((MIN(DATE(YEAR((L$2-N('Revenue Streams'!$G8))),MONTH((L$2-N('Revenue Streams'!$G8))),1)+DAY('Revenue Streams'!$E8)-1,EOMONTH((L$2-N('Revenue Streams'!$G8)),0)))&lt;=IF('Revenue Streams'!$F8="",DATE(9999,1,1),'Revenue Streams'!$F8))+((MIN(EOMONTH((L$2-N('Revenue Streams'!$G8)),0)+DAY('Revenue Streams'!$E8),EOMONTH((L$2-N('Revenue Streams'!$G8)),1)))&gt;=(L$2-N('Revenue Streams'!$G8)))*((MIN(EOMONTH((L$2-N('Revenue Streams'!$G8)),0)+DAY('Revenue Streams'!$E8),EOMONTH((L$2-N('Revenue Streams'!$G8)),1)))&lt;=(L$3-N('Revenue Streams'!$G8)))*((MIN(EOMONTH((L$2-N('Revenue Streams'!$G8)),0)+DAY('Revenue Streams'!$E8),EOMONTH((L$2-N('Revenue Streams'!$G8)),1)))&gt;='Revenue Streams'!$E8)*((MIN(EOMONTH((L$2-N('Revenue Streams'!$G8)),0)+DAY('Revenue Streams'!$E8),EOMONTH((L$2-N('Revenue Streams'!$G8)),1)))&lt;=IF('Revenue Streams'!$F8="",DATE(9999,1,1),'Revenue Streams'!$F8))+((MIN(EOMONTH((L$2-N('Revenue Streams'!$G8)),1)+DAY('Revenue Streams'!$E8),EOMONTH((L$2-N('Revenue Streams'!$G8)),2)))&gt;=(L$2-N('Revenue Streams'!$G8)))*((MIN(EOMONTH((L$2-N('Revenue Streams'!$G8)),1)+DAY('Revenue Streams'!$E8),EOMONTH((L$2-N('Revenue Streams'!$G8)),2)))&lt;=(L$3-N('Revenue Streams'!$G8)))*((MIN(EOMONTH((L$2-N('Revenue Streams'!$G8)),1)+DAY('Revenue Streams'!$E8),EOMONTH((L$2-N('Revenue Streams'!$G8)),2)))&gt;='Revenue Streams'!$E8)*((MIN(EOMONTH((L$2-N('Revenue Streams'!$G8)),1)+DAY('Revenue Streams'!$E8),EOMONTH((L$2-N('Revenue Streams'!$G8)),2)))&lt;=IF('Revenue Streams'!$F8="",DATE(9999,1,1),'Revenue Streams'!$F8))),IF(('Revenue Streams'!$E8&gt;=(L$2-N('Revenue Streams'!$G8)))*('Revenue Streams'!$E8&lt;=(L$3-N('Revenue Streams'!$G8)))=1,'Revenue Streams'!$D8,0)))</f>
        <v/>
      </c>
      <c r="M10" s="22">
        <f>IF(OR('Revenue Streams'!$D8="",'Revenue Streams'!$E8=""),0,IF('Revenue Streams'!$C8="Monthly",'Revenue Streams'!$D8*(((MIN(DATE(YEAR((M$2-N('Revenue Streams'!$G8))),MONTH((M$2-N('Revenue Streams'!$G8))),1)+DAY('Revenue Streams'!$E8)-1,EOMONTH((M$2-N('Revenue Streams'!$G8)),0)))&gt;=(M$2-N('Revenue Streams'!$G8)))*((MIN(DATE(YEAR((M$2-N('Revenue Streams'!$G8))),MONTH((M$2-N('Revenue Streams'!$G8))),1)+DAY('Revenue Streams'!$E8)-1,EOMONTH((M$2-N('Revenue Streams'!$G8)),0)))&lt;=(M$3-N('Revenue Streams'!$G8)))*((MIN(DATE(YEAR((M$2-N('Revenue Streams'!$G8))),MONTH((M$2-N('Revenue Streams'!$G8))),1)+DAY('Revenue Streams'!$E8)-1,EOMONTH((M$2-N('Revenue Streams'!$G8)),0)))&gt;='Revenue Streams'!$E8)*((MIN(DATE(YEAR((M$2-N('Revenue Streams'!$G8))),MONTH((M$2-N('Revenue Streams'!$G8))),1)+DAY('Revenue Streams'!$E8)-1,EOMONTH((M$2-N('Revenue Streams'!$G8)),0)))&lt;=IF('Revenue Streams'!$F8="",DATE(9999,1,1),'Revenue Streams'!$F8))+((MIN(EOMONTH((M$2-N('Revenue Streams'!$G8)),0)+DAY('Revenue Streams'!$E8),EOMONTH((M$2-N('Revenue Streams'!$G8)),1)))&gt;=(M$2-N('Revenue Streams'!$G8)))*((MIN(EOMONTH((M$2-N('Revenue Streams'!$G8)),0)+DAY('Revenue Streams'!$E8),EOMONTH((M$2-N('Revenue Streams'!$G8)),1)))&lt;=(M$3-N('Revenue Streams'!$G8)))*((MIN(EOMONTH((M$2-N('Revenue Streams'!$G8)),0)+DAY('Revenue Streams'!$E8),EOMONTH((M$2-N('Revenue Streams'!$G8)),1)))&gt;='Revenue Streams'!$E8)*((MIN(EOMONTH((M$2-N('Revenue Streams'!$G8)),0)+DAY('Revenue Streams'!$E8),EOMONTH((M$2-N('Revenue Streams'!$G8)),1)))&lt;=IF('Revenue Streams'!$F8="",DATE(9999,1,1),'Revenue Streams'!$F8))+((MIN(EOMONTH((M$2-N('Revenue Streams'!$G8)),1)+DAY('Revenue Streams'!$E8),EOMONTH((M$2-N('Revenue Streams'!$G8)),2)))&gt;=(M$2-N('Revenue Streams'!$G8)))*((MIN(EOMONTH((M$2-N('Revenue Streams'!$G8)),1)+DAY('Revenue Streams'!$E8),EOMONTH((M$2-N('Revenue Streams'!$G8)),2)))&lt;=(M$3-N('Revenue Streams'!$G8)))*((MIN(EOMONTH((M$2-N('Revenue Streams'!$G8)),1)+DAY('Revenue Streams'!$E8),EOMONTH((M$2-N('Revenue Streams'!$G8)),2)))&gt;='Revenue Streams'!$E8)*((MIN(EOMONTH((M$2-N('Revenue Streams'!$G8)),1)+DAY('Revenue Streams'!$E8),EOMONTH((M$2-N('Revenue Streams'!$G8)),2)))&lt;=IF('Revenue Streams'!$F8="",DATE(9999,1,1),'Revenue Streams'!$F8))),IF(('Revenue Streams'!$E8&gt;=(M$2-N('Revenue Streams'!$G8)))*('Revenue Streams'!$E8&lt;=(M$3-N('Revenue Streams'!$G8)))=1,'Revenue Streams'!$D8,0)))</f>
        <v/>
      </c>
      <c r="N10" s="22">
        <f>IF(OR('Revenue Streams'!$D8="",'Revenue Streams'!$E8=""),0,IF('Revenue Streams'!$C8="Monthly",'Revenue Streams'!$D8*(((MIN(DATE(YEAR((N$2-N('Revenue Streams'!$G8))),MONTH((N$2-N('Revenue Streams'!$G8))),1)+DAY('Revenue Streams'!$E8)-1,EOMONTH((N$2-N('Revenue Streams'!$G8)),0)))&gt;=(N$2-N('Revenue Streams'!$G8)))*((MIN(DATE(YEAR((N$2-N('Revenue Streams'!$G8))),MONTH((N$2-N('Revenue Streams'!$G8))),1)+DAY('Revenue Streams'!$E8)-1,EOMONTH((N$2-N('Revenue Streams'!$G8)),0)))&lt;=(N$3-N('Revenue Streams'!$G8)))*((MIN(DATE(YEAR((N$2-N('Revenue Streams'!$G8))),MONTH((N$2-N('Revenue Streams'!$G8))),1)+DAY('Revenue Streams'!$E8)-1,EOMONTH((N$2-N('Revenue Streams'!$G8)),0)))&gt;='Revenue Streams'!$E8)*((MIN(DATE(YEAR((N$2-N('Revenue Streams'!$G8))),MONTH((N$2-N('Revenue Streams'!$G8))),1)+DAY('Revenue Streams'!$E8)-1,EOMONTH((N$2-N('Revenue Streams'!$G8)),0)))&lt;=IF('Revenue Streams'!$F8="",DATE(9999,1,1),'Revenue Streams'!$F8))+((MIN(EOMONTH((N$2-N('Revenue Streams'!$G8)),0)+DAY('Revenue Streams'!$E8),EOMONTH((N$2-N('Revenue Streams'!$G8)),1)))&gt;=(N$2-N('Revenue Streams'!$G8)))*((MIN(EOMONTH((N$2-N('Revenue Streams'!$G8)),0)+DAY('Revenue Streams'!$E8),EOMONTH((N$2-N('Revenue Streams'!$G8)),1)))&lt;=(N$3-N('Revenue Streams'!$G8)))*((MIN(EOMONTH((N$2-N('Revenue Streams'!$G8)),0)+DAY('Revenue Streams'!$E8),EOMONTH((N$2-N('Revenue Streams'!$G8)),1)))&gt;='Revenue Streams'!$E8)*((MIN(EOMONTH((N$2-N('Revenue Streams'!$G8)),0)+DAY('Revenue Streams'!$E8),EOMONTH((N$2-N('Revenue Streams'!$G8)),1)))&lt;=IF('Revenue Streams'!$F8="",DATE(9999,1,1),'Revenue Streams'!$F8))+((MIN(EOMONTH((N$2-N('Revenue Streams'!$G8)),1)+DAY('Revenue Streams'!$E8),EOMONTH((N$2-N('Revenue Streams'!$G8)),2)))&gt;=(N$2-N('Revenue Streams'!$G8)))*((MIN(EOMONTH((N$2-N('Revenue Streams'!$G8)),1)+DAY('Revenue Streams'!$E8),EOMONTH((N$2-N('Revenue Streams'!$G8)),2)))&lt;=(N$3-N('Revenue Streams'!$G8)))*((MIN(EOMONTH((N$2-N('Revenue Streams'!$G8)),1)+DAY('Revenue Streams'!$E8),EOMONTH((N$2-N('Revenue Streams'!$G8)),2)))&gt;='Revenue Streams'!$E8)*((MIN(EOMONTH((N$2-N('Revenue Streams'!$G8)),1)+DAY('Revenue Streams'!$E8),EOMONTH((N$2-N('Revenue Streams'!$G8)),2)))&lt;=IF('Revenue Streams'!$F8="",DATE(9999,1,1),'Revenue Streams'!$F8))),IF(('Revenue Streams'!$E8&gt;=(N$2-N('Revenue Streams'!$G8)))*('Revenue Streams'!$E8&lt;=(N$3-N('Revenue Streams'!$G8)))=1,'Revenue Streams'!$D8,0)))</f>
        <v/>
      </c>
      <c r="O10" s="22">
        <f>IF(OR('Revenue Streams'!$D8="",'Revenue Streams'!$E8=""),0,IF('Revenue Streams'!$C8="Monthly",'Revenue Streams'!$D8*(((MIN(DATE(YEAR((O$2-N('Revenue Streams'!$G8))),MONTH((O$2-N('Revenue Streams'!$G8))),1)+DAY('Revenue Streams'!$E8)-1,EOMONTH((O$2-N('Revenue Streams'!$G8)),0)))&gt;=(O$2-N('Revenue Streams'!$G8)))*((MIN(DATE(YEAR((O$2-N('Revenue Streams'!$G8))),MONTH((O$2-N('Revenue Streams'!$G8))),1)+DAY('Revenue Streams'!$E8)-1,EOMONTH((O$2-N('Revenue Streams'!$G8)),0)))&lt;=(O$3-N('Revenue Streams'!$G8)))*((MIN(DATE(YEAR((O$2-N('Revenue Streams'!$G8))),MONTH((O$2-N('Revenue Streams'!$G8))),1)+DAY('Revenue Streams'!$E8)-1,EOMONTH((O$2-N('Revenue Streams'!$G8)),0)))&gt;='Revenue Streams'!$E8)*((MIN(DATE(YEAR((O$2-N('Revenue Streams'!$G8))),MONTH((O$2-N('Revenue Streams'!$G8))),1)+DAY('Revenue Streams'!$E8)-1,EOMONTH((O$2-N('Revenue Streams'!$G8)),0)))&lt;=IF('Revenue Streams'!$F8="",DATE(9999,1,1),'Revenue Streams'!$F8))+((MIN(EOMONTH((O$2-N('Revenue Streams'!$G8)),0)+DAY('Revenue Streams'!$E8),EOMONTH((O$2-N('Revenue Streams'!$G8)),1)))&gt;=(O$2-N('Revenue Streams'!$G8)))*((MIN(EOMONTH((O$2-N('Revenue Streams'!$G8)),0)+DAY('Revenue Streams'!$E8),EOMONTH((O$2-N('Revenue Streams'!$G8)),1)))&lt;=(O$3-N('Revenue Streams'!$G8)))*((MIN(EOMONTH((O$2-N('Revenue Streams'!$G8)),0)+DAY('Revenue Streams'!$E8),EOMONTH((O$2-N('Revenue Streams'!$G8)),1)))&gt;='Revenue Streams'!$E8)*((MIN(EOMONTH((O$2-N('Revenue Streams'!$G8)),0)+DAY('Revenue Streams'!$E8),EOMONTH((O$2-N('Revenue Streams'!$G8)),1)))&lt;=IF('Revenue Streams'!$F8="",DATE(9999,1,1),'Revenue Streams'!$F8))+((MIN(EOMONTH((O$2-N('Revenue Streams'!$G8)),1)+DAY('Revenue Streams'!$E8),EOMONTH((O$2-N('Revenue Streams'!$G8)),2)))&gt;=(O$2-N('Revenue Streams'!$G8)))*((MIN(EOMONTH((O$2-N('Revenue Streams'!$G8)),1)+DAY('Revenue Streams'!$E8),EOMONTH((O$2-N('Revenue Streams'!$G8)),2)))&lt;=(O$3-N('Revenue Streams'!$G8)))*((MIN(EOMONTH((O$2-N('Revenue Streams'!$G8)),1)+DAY('Revenue Streams'!$E8),EOMONTH((O$2-N('Revenue Streams'!$G8)),2)))&gt;='Revenue Streams'!$E8)*((MIN(EOMONTH((O$2-N('Revenue Streams'!$G8)),1)+DAY('Revenue Streams'!$E8),EOMONTH((O$2-N('Revenue Streams'!$G8)),2)))&lt;=IF('Revenue Streams'!$F8="",DATE(9999,1,1),'Revenue Streams'!$F8))),IF(('Revenue Streams'!$E8&gt;=(O$2-N('Revenue Streams'!$G8)))*('Revenue Streams'!$E8&lt;=(O$3-N('Revenue Streams'!$G8)))=1,'Revenue Streams'!$D8,0)))</f>
        <v/>
      </c>
      <c r="Q10" s="22">
        <f>IF(OR('Revenue Streams'!$D8="",'Revenue Streams'!$E8=""),0,IF('Revenue Streams'!$C8="Monthly",'Revenue Streams'!$D8*(((MIN(DATE(YEAR((Q$2-N('Revenue Streams'!$G8))),MONTH((Q$2-N('Revenue Streams'!$G8))),1)+DAY('Revenue Streams'!$E8)-1,EOMONTH((Q$2-N('Revenue Streams'!$G8)),0)))&gt;=(Q$2-N('Revenue Streams'!$G8)))*((MIN(DATE(YEAR((Q$2-N('Revenue Streams'!$G8))),MONTH((Q$2-N('Revenue Streams'!$G8))),1)+DAY('Revenue Streams'!$E8)-1,EOMONTH((Q$2-N('Revenue Streams'!$G8)),0)))&lt;=(Q$3-N('Revenue Streams'!$G8)))*((MIN(DATE(YEAR((Q$2-N('Revenue Streams'!$G8))),MONTH((Q$2-N('Revenue Streams'!$G8))),1)+DAY('Revenue Streams'!$E8)-1,EOMONTH((Q$2-N('Revenue Streams'!$G8)),0)))&gt;='Revenue Streams'!$E8)*((MIN(DATE(YEAR((Q$2-N('Revenue Streams'!$G8))),MONTH((Q$2-N('Revenue Streams'!$G8))),1)+DAY('Revenue Streams'!$E8)-1,EOMONTH((Q$2-N('Revenue Streams'!$G8)),0)))&lt;=IF('Revenue Streams'!$F8="",DATE(9999,1,1),'Revenue Streams'!$F8))+((MIN(EOMONTH((Q$2-N('Revenue Streams'!$G8)),0)+DAY('Revenue Streams'!$E8),EOMONTH((Q$2-N('Revenue Streams'!$G8)),1)))&gt;=(Q$2-N('Revenue Streams'!$G8)))*((MIN(EOMONTH((Q$2-N('Revenue Streams'!$G8)),0)+DAY('Revenue Streams'!$E8),EOMONTH((Q$2-N('Revenue Streams'!$G8)),1)))&lt;=(Q$3-N('Revenue Streams'!$G8)))*((MIN(EOMONTH((Q$2-N('Revenue Streams'!$G8)),0)+DAY('Revenue Streams'!$E8),EOMONTH((Q$2-N('Revenue Streams'!$G8)),1)))&gt;='Revenue Streams'!$E8)*((MIN(EOMONTH((Q$2-N('Revenue Streams'!$G8)),0)+DAY('Revenue Streams'!$E8),EOMONTH((Q$2-N('Revenue Streams'!$G8)),1)))&lt;=IF('Revenue Streams'!$F8="",DATE(9999,1,1),'Revenue Streams'!$F8))+((MIN(EOMONTH((Q$2-N('Revenue Streams'!$G8)),1)+DAY('Revenue Streams'!$E8),EOMONTH((Q$2-N('Revenue Streams'!$G8)),2)))&gt;=(Q$2-N('Revenue Streams'!$G8)))*((MIN(EOMONTH((Q$2-N('Revenue Streams'!$G8)),1)+DAY('Revenue Streams'!$E8),EOMONTH((Q$2-N('Revenue Streams'!$G8)),2)))&lt;=(Q$3-N('Revenue Streams'!$G8)))*((MIN(EOMONTH((Q$2-N('Revenue Streams'!$G8)),1)+DAY('Revenue Streams'!$E8),EOMONTH((Q$2-N('Revenue Streams'!$G8)),2)))&gt;='Revenue Streams'!$E8)*((MIN(EOMONTH((Q$2-N('Revenue Streams'!$G8)),1)+DAY('Revenue Streams'!$E8),EOMONTH((Q$2-N('Revenue Streams'!$G8)),2)))&lt;=IF('Revenue Streams'!$F8="",DATE(9999,1,1),'Revenue Streams'!$F8))),IF(('Revenue Streams'!$E8&gt;=(Q$2-N('Revenue Streams'!$G8)))*('Revenue Streams'!$E8&lt;=(Q$3-N('Revenue Streams'!$G8)))=1,'Revenue Streams'!$D8,0)))</f>
        <v/>
      </c>
      <c r="R10" s="22">
        <f>IF(OR('Revenue Streams'!$D8="",'Revenue Streams'!$E8=""),0,IF('Revenue Streams'!$C8="Monthly",'Revenue Streams'!$D8*(((MIN(DATE(YEAR((R$2-N('Revenue Streams'!$G8))),MONTH((R$2-N('Revenue Streams'!$G8))),1)+DAY('Revenue Streams'!$E8)-1,EOMONTH((R$2-N('Revenue Streams'!$G8)),0)))&gt;=(R$2-N('Revenue Streams'!$G8)))*((MIN(DATE(YEAR((R$2-N('Revenue Streams'!$G8))),MONTH((R$2-N('Revenue Streams'!$G8))),1)+DAY('Revenue Streams'!$E8)-1,EOMONTH((R$2-N('Revenue Streams'!$G8)),0)))&lt;=(R$3-N('Revenue Streams'!$G8)))*((MIN(DATE(YEAR((R$2-N('Revenue Streams'!$G8))),MONTH((R$2-N('Revenue Streams'!$G8))),1)+DAY('Revenue Streams'!$E8)-1,EOMONTH((R$2-N('Revenue Streams'!$G8)),0)))&gt;='Revenue Streams'!$E8)*((MIN(DATE(YEAR((R$2-N('Revenue Streams'!$G8))),MONTH((R$2-N('Revenue Streams'!$G8))),1)+DAY('Revenue Streams'!$E8)-1,EOMONTH((R$2-N('Revenue Streams'!$G8)),0)))&lt;=IF('Revenue Streams'!$F8="",DATE(9999,1,1),'Revenue Streams'!$F8))+((MIN(EOMONTH((R$2-N('Revenue Streams'!$G8)),0)+DAY('Revenue Streams'!$E8),EOMONTH((R$2-N('Revenue Streams'!$G8)),1)))&gt;=(R$2-N('Revenue Streams'!$G8)))*((MIN(EOMONTH((R$2-N('Revenue Streams'!$G8)),0)+DAY('Revenue Streams'!$E8),EOMONTH((R$2-N('Revenue Streams'!$G8)),1)))&lt;=(R$3-N('Revenue Streams'!$G8)))*((MIN(EOMONTH((R$2-N('Revenue Streams'!$G8)),0)+DAY('Revenue Streams'!$E8),EOMONTH((R$2-N('Revenue Streams'!$G8)),1)))&gt;='Revenue Streams'!$E8)*((MIN(EOMONTH((R$2-N('Revenue Streams'!$G8)),0)+DAY('Revenue Streams'!$E8),EOMONTH((R$2-N('Revenue Streams'!$G8)),1)))&lt;=IF('Revenue Streams'!$F8="",DATE(9999,1,1),'Revenue Streams'!$F8))+((MIN(EOMONTH((R$2-N('Revenue Streams'!$G8)),1)+DAY('Revenue Streams'!$E8),EOMONTH((R$2-N('Revenue Streams'!$G8)),2)))&gt;=(R$2-N('Revenue Streams'!$G8)))*((MIN(EOMONTH((R$2-N('Revenue Streams'!$G8)),1)+DAY('Revenue Streams'!$E8),EOMONTH((R$2-N('Revenue Streams'!$G8)),2)))&lt;=(R$3-N('Revenue Streams'!$G8)))*((MIN(EOMONTH((R$2-N('Revenue Streams'!$G8)),1)+DAY('Revenue Streams'!$E8),EOMONTH((R$2-N('Revenue Streams'!$G8)),2)))&gt;='Revenue Streams'!$E8)*((MIN(EOMONTH((R$2-N('Revenue Streams'!$G8)),1)+DAY('Revenue Streams'!$E8),EOMONTH((R$2-N('Revenue Streams'!$G8)),2)))&lt;=IF('Revenue Streams'!$F8="",DATE(9999,1,1),'Revenue Streams'!$F8))),IF(('Revenue Streams'!$E8&gt;=(R$2-N('Revenue Streams'!$G8)))*('Revenue Streams'!$E8&lt;=(R$3-N('Revenue Streams'!$G8)))=1,'Revenue Streams'!$D8,0)))</f>
        <v/>
      </c>
      <c r="S10" s="22">
        <f>IF(OR('Revenue Streams'!$D8="",'Revenue Streams'!$E8=""),0,IF('Revenue Streams'!$C8="Monthly",'Revenue Streams'!$D8*(((MIN(DATE(YEAR((S$2-N('Revenue Streams'!$G8))),MONTH((S$2-N('Revenue Streams'!$G8))),1)+DAY('Revenue Streams'!$E8)-1,EOMONTH((S$2-N('Revenue Streams'!$G8)),0)))&gt;=(S$2-N('Revenue Streams'!$G8)))*((MIN(DATE(YEAR((S$2-N('Revenue Streams'!$G8))),MONTH((S$2-N('Revenue Streams'!$G8))),1)+DAY('Revenue Streams'!$E8)-1,EOMONTH((S$2-N('Revenue Streams'!$G8)),0)))&lt;=(S$3-N('Revenue Streams'!$G8)))*((MIN(DATE(YEAR((S$2-N('Revenue Streams'!$G8))),MONTH((S$2-N('Revenue Streams'!$G8))),1)+DAY('Revenue Streams'!$E8)-1,EOMONTH((S$2-N('Revenue Streams'!$G8)),0)))&gt;='Revenue Streams'!$E8)*((MIN(DATE(YEAR((S$2-N('Revenue Streams'!$G8))),MONTH((S$2-N('Revenue Streams'!$G8))),1)+DAY('Revenue Streams'!$E8)-1,EOMONTH((S$2-N('Revenue Streams'!$G8)),0)))&lt;=IF('Revenue Streams'!$F8="",DATE(9999,1,1),'Revenue Streams'!$F8))+((MIN(EOMONTH((S$2-N('Revenue Streams'!$G8)),0)+DAY('Revenue Streams'!$E8),EOMONTH((S$2-N('Revenue Streams'!$G8)),1)))&gt;=(S$2-N('Revenue Streams'!$G8)))*((MIN(EOMONTH((S$2-N('Revenue Streams'!$G8)),0)+DAY('Revenue Streams'!$E8),EOMONTH((S$2-N('Revenue Streams'!$G8)),1)))&lt;=(S$3-N('Revenue Streams'!$G8)))*((MIN(EOMONTH((S$2-N('Revenue Streams'!$G8)),0)+DAY('Revenue Streams'!$E8),EOMONTH((S$2-N('Revenue Streams'!$G8)),1)))&gt;='Revenue Streams'!$E8)*((MIN(EOMONTH((S$2-N('Revenue Streams'!$G8)),0)+DAY('Revenue Streams'!$E8),EOMONTH((S$2-N('Revenue Streams'!$G8)),1)))&lt;=IF('Revenue Streams'!$F8="",DATE(9999,1,1),'Revenue Streams'!$F8))+((MIN(EOMONTH((S$2-N('Revenue Streams'!$G8)),1)+DAY('Revenue Streams'!$E8),EOMONTH((S$2-N('Revenue Streams'!$G8)),2)))&gt;=(S$2-N('Revenue Streams'!$G8)))*((MIN(EOMONTH((S$2-N('Revenue Streams'!$G8)),1)+DAY('Revenue Streams'!$E8),EOMONTH((S$2-N('Revenue Streams'!$G8)),2)))&lt;=(S$3-N('Revenue Streams'!$G8)))*((MIN(EOMONTH((S$2-N('Revenue Streams'!$G8)),1)+DAY('Revenue Streams'!$E8),EOMONTH((S$2-N('Revenue Streams'!$G8)),2)))&gt;='Revenue Streams'!$E8)*((MIN(EOMONTH((S$2-N('Revenue Streams'!$G8)),1)+DAY('Revenue Streams'!$E8),EOMONTH((S$2-N('Revenue Streams'!$G8)),2)))&lt;=IF('Revenue Streams'!$F8="",DATE(9999,1,1),'Revenue Streams'!$F8))),IF(('Revenue Streams'!$E8&gt;=(S$2-N('Revenue Streams'!$G8)))*('Revenue Streams'!$E8&lt;=(S$3-N('Revenue Streams'!$G8)))=1,'Revenue Streams'!$D8,0)))</f>
        <v/>
      </c>
      <c r="T10" s="22">
        <f>IF(OR('Revenue Streams'!$D8="",'Revenue Streams'!$E8=""),0,IF('Revenue Streams'!$C8="Monthly",'Revenue Streams'!$D8*(((MIN(DATE(YEAR((T$2-N('Revenue Streams'!$G8))),MONTH((T$2-N('Revenue Streams'!$G8))),1)+DAY('Revenue Streams'!$E8)-1,EOMONTH((T$2-N('Revenue Streams'!$G8)),0)))&gt;=(T$2-N('Revenue Streams'!$G8)))*((MIN(DATE(YEAR((T$2-N('Revenue Streams'!$G8))),MONTH((T$2-N('Revenue Streams'!$G8))),1)+DAY('Revenue Streams'!$E8)-1,EOMONTH((T$2-N('Revenue Streams'!$G8)),0)))&lt;=(T$3-N('Revenue Streams'!$G8)))*((MIN(DATE(YEAR((T$2-N('Revenue Streams'!$G8))),MONTH((T$2-N('Revenue Streams'!$G8))),1)+DAY('Revenue Streams'!$E8)-1,EOMONTH((T$2-N('Revenue Streams'!$G8)),0)))&gt;='Revenue Streams'!$E8)*((MIN(DATE(YEAR((T$2-N('Revenue Streams'!$G8))),MONTH((T$2-N('Revenue Streams'!$G8))),1)+DAY('Revenue Streams'!$E8)-1,EOMONTH((T$2-N('Revenue Streams'!$G8)),0)))&lt;=IF('Revenue Streams'!$F8="",DATE(9999,1,1),'Revenue Streams'!$F8))+((MIN(EOMONTH((T$2-N('Revenue Streams'!$G8)),0)+DAY('Revenue Streams'!$E8),EOMONTH((T$2-N('Revenue Streams'!$G8)),1)))&gt;=(T$2-N('Revenue Streams'!$G8)))*((MIN(EOMONTH((T$2-N('Revenue Streams'!$G8)),0)+DAY('Revenue Streams'!$E8),EOMONTH((T$2-N('Revenue Streams'!$G8)),1)))&lt;=(T$3-N('Revenue Streams'!$G8)))*((MIN(EOMONTH((T$2-N('Revenue Streams'!$G8)),0)+DAY('Revenue Streams'!$E8),EOMONTH((T$2-N('Revenue Streams'!$G8)),1)))&gt;='Revenue Streams'!$E8)*((MIN(EOMONTH((T$2-N('Revenue Streams'!$G8)),0)+DAY('Revenue Streams'!$E8),EOMONTH((T$2-N('Revenue Streams'!$G8)),1)))&lt;=IF('Revenue Streams'!$F8="",DATE(9999,1,1),'Revenue Streams'!$F8))+((MIN(EOMONTH((T$2-N('Revenue Streams'!$G8)),1)+DAY('Revenue Streams'!$E8),EOMONTH((T$2-N('Revenue Streams'!$G8)),2)))&gt;=(T$2-N('Revenue Streams'!$G8)))*((MIN(EOMONTH((T$2-N('Revenue Streams'!$G8)),1)+DAY('Revenue Streams'!$E8),EOMONTH((T$2-N('Revenue Streams'!$G8)),2)))&lt;=(T$3-N('Revenue Streams'!$G8)))*((MIN(EOMONTH((T$2-N('Revenue Streams'!$G8)),1)+DAY('Revenue Streams'!$E8),EOMONTH((T$2-N('Revenue Streams'!$G8)),2)))&gt;='Revenue Streams'!$E8)*((MIN(EOMONTH((T$2-N('Revenue Streams'!$G8)),1)+DAY('Revenue Streams'!$E8),EOMONTH((T$2-N('Revenue Streams'!$G8)),2)))&lt;=IF('Revenue Streams'!$F8="",DATE(9999,1,1),'Revenue Streams'!$F8))),IF(('Revenue Streams'!$E8&gt;=(T$2-N('Revenue Streams'!$G8)))*('Revenue Streams'!$E8&lt;=(T$3-N('Revenue Streams'!$G8)))=1,'Revenue Streams'!$D8,0)))</f>
        <v/>
      </c>
      <c r="U10" s="22">
        <f>IF(OR('Revenue Streams'!$D8="",'Revenue Streams'!$E8=""),0,IF('Revenue Streams'!$C8="Monthly",'Revenue Streams'!$D8*(((MIN(DATE(YEAR((U$2-N('Revenue Streams'!$G8))),MONTH((U$2-N('Revenue Streams'!$G8))),1)+DAY('Revenue Streams'!$E8)-1,EOMONTH((U$2-N('Revenue Streams'!$G8)),0)))&gt;=(U$2-N('Revenue Streams'!$G8)))*((MIN(DATE(YEAR((U$2-N('Revenue Streams'!$G8))),MONTH((U$2-N('Revenue Streams'!$G8))),1)+DAY('Revenue Streams'!$E8)-1,EOMONTH((U$2-N('Revenue Streams'!$G8)),0)))&lt;=(U$3-N('Revenue Streams'!$G8)))*((MIN(DATE(YEAR((U$2-N('Revenue Streams'!$G8))),MONTH((U$2-N('Revenue Streams'!$G8))),1)+DAY('Revenue Streams'!$E8)-1,EOMONTH((U$2-N('Revenue Streams'!$G8)),0)))&gt;='Revenue Streams'!$E8)*((MIN(DATE(YEAR((U$2-N('Revenue Streams'!$G8))),MONTH((U$2-N('Revenue Streams'!$G8))),1)+DAY('Revenue Streams'!$E8)-1,EOMONTH((U$2-N('Revenue Streams'!$G8)),0)))&lt;=IF('Revenue Streams'!$F8="",DATE(9999,1,1),'Revenue Streams'!$F8))+((MIN(EOMONTH((U$2-N('Revenue Streams'!$G8)),0)+DAY('Revenue Streams'!$E8),EOMONTH((U$2-N('Revenue Streams'!$G8)),1)))&gt;=(U$2-N('Revenue Streams'!$G8)))*((MIN(EOMONTH((U$2-N('Revenue Streams'!$G8)),0)+DAY('Revenue Streams'!$E8),EOMONTH((U$2-N('Revenue Streams'!$G8)),1)))&lt;=(U$3-N('Revenue Streams'!$G8)))*((MIN(EOMONTH((U$2-N('Revenue Streams'!$G8)),0)+DAY('Revenue Streams'!$E8),EOMONTH((U$2-N('Revenue Streams'!$G8)),1)))&gt;='Revenue Streams'!$E8)*((MIN(EOMONTH((U$2-N('Revenue Streams'!$G8)),0)+DAY('Revenue Streams'!$E8),EOMONTH((U$2-N('Revenue Streams'!$G8)),1)))&lt;=IF('Revenue Streams'!$F8="",DATE(9999,1,1),'Revenue Streams'!$F8))+((MIN(EOMONTH((U$2-N('Revenue Streams'!$G8)),1)+DAY('Revenue Streams'!$E8),EOMONTH((U$2-N('Revenue Streams'!$G8)),2)))&gt;=(U$2-N('Revenue Streams'!$G8)))*((MIN(EOMONTH((U$2-N('Revenue Streams'!$G8)),1)+DAY('Revenue Streams'!$E8),EOMONTH((U$2-N('Revenue Streams'!$G8)),2)))&lt;=(U$3-N('Revenue Streams'!$G8)))*((MIN(EOMONTH((U$2-N('Revenue Streams'!$G8)),1)+DAY('Revenue Streams'!$E8),EOMONTH((U$2-N('Revenue Streams'!$G8)),2)))&gt;='Revenue Streams'!$E8)*((MIN(EOMONTH((U$2-N('Revenue Streams'!$G8)),1)+DAY('Revenue Streams'!$E8),EOMONTH((U$2-N('Revenue Streams'!$G8)),2)))&lt;=IF('Revenue Streams'!$F8="",DATE(9999,1,1),'Revenue Streams'!$F8))),IF(('Revenue Streams'!$E8&gt;=(U$2-N('Revenue Streams'!$G8)))*('Revenue Streams'!$E8&lt;=(U$3-N('Revenue Streams'!$G8)))=1,'Revenue Streams'!$D8,0)))</f>
        <v/>
      </c>
      <c r="V10" s="22">
        <f>IF(OR('Revenue Streams'!$D8="",'Revenue Streams'!$E8=""),0,IF('Revenue Streams'!$C8="Monthly",'Revenue Streams'!$D8*(((MIN(DATE(YEAR((V$2-N('Revenue Streams'!$G8))),MONTH((V$2-N('Revenue Streams'!$G8))),1)+DAY('Revenue Streams'!$E8)-1,EOMONTH((V$2-N('Revenue Streams'!$G8)),0)))&gt;=(V$2-N('Revenue Streams'!$G8)))*((MIN(DATE(YEAR((V$2-N('Revenue Streams'!$G8))),MONTH((V$2-N('Revenue Streams'!$G8))),1)+DAY('Revenue Streams'!$E8)-1,EOMONTH((V$2-N('Revenue Streams'!$G8)),0)))&lt;=(V$3-N('Revenue Streams'!$G8)))*((MIN(DATE(YEAR((V$2-N('Revenue Streams'!$G8))),MONTH((V$2-N('Revenue Streams'!$G8))),1)+DAY('Revenue Streams'!$E8)-1,EOMONTH((V$2-N('Revenue Streams'!$G8)),0)))&gt;='Revenue Streams'!$E8)*((MIN(DATE(YEAR((V$2-N('Revenue Streams'!$G8))),MONTH((V$2-N('Revenue Streams'!$G8))),1)+DAY('Revenue Streams'!$E8)-1,EOMONTH((V$2-N('Revenue Streams'!$G8)),0)))&lt;=IF('Revenue Streams'!$F8="",DATE(9999,1,1),'Revenue Streams'!$F8))+((MIN(EOMONTH((V$2-N('Revenue Streams'!$G8)),0)+DAY('Revenue Streams'!$E8),EOMONTH((V$2-N('Revenue Streams'!$G8)),1)))&gt;=(V$2-N('Revenue Streams'!$G8)))*((MIN(EOMONTH((V$2-N('Revenue Streams'!$G8)),0)+DAY('Revenue Streams'!$E8),EOMONTH((V$2-N('Revenue Streams'!$G8)),1)))&lt;=(V$3-N('Revenue Streams'!$G8)))*((MIN(EOMONTH((V$2-N('Revenue Streams'!$G8)),0)+DAY('Revenue Streams'!$E8),EOMONTH((V$2-N('Revenue Streams'!$G8)),1)))&gt;='Revenue Streams'!$E8)*((MIN(EOMONTH((V$2-N('Revenue Streams'!$G8)),0)+DAY('Revenue Streams'!$E8),EOMONTH((V$2-N('Revenue Streams'!$G8)),1)))&lt;=IF('Revenue Streams'!$F8="",DATE(9999,1,1),'Revenue Streams'!$F8))+((MIN(EOMONTH((V$2-N('Revenue Streams'!$G8)),1)+DAY('Revenue Streams'!$E8),EOMONTH((V$2-N('Revenue Streams'!$G8)),2)))&gt;=(V$2-N('Revenue Streams'!$G8)))*((MIN(EOMONTH((V$2-N('Revenue Streams'!$G8)),1)+DAY('Revenue Streams'!$E8),EOMONTH((V$2-N('Revenue Streams'!$G8)),2)))&lt;=(V$3-N('Revenue Streams'!$G8)))*((MIN(EOMONTH((V$2-N('Revenue Streams'!$G8)),1)+DAY('Revenue Streams'!$E8),EOMONTH((V$2-N('Revenue Streams'!$G8)),2)))&gt;='Revenue Streams'!$E8)*((MIN(EOMONTH((V$2-N('Revenue Streams'!$G8)),1)+DAY('Revenue Streams'!$E8),EOMONTH((V$2-N('Revenue Streams'!$G8)),2)))&lt;=IF('Revenue Streams'!$F8="",DATE(9999,1,1),'Revenue Streams'!$F8))),IF(('Revenue Streams'!$E8&gt;=(V$2-N('Revenue Streams'!$G8)))*('Revenue Streams'!$E8&lt;=(V$3-N('Revenue Streams'!$G8)))=1,'Revenue Streams'!$D8,0)))</f>
        <v/>
      </c>
      <c r="W10" s="22">
        <f>IF(OR('Revenue Streams'!$D8="",'Revenue Streams'!$E8=""),0,IF('Revenue Streams'!$C8="Monthly",'Revenue Streams'!$D8*(((MIN(DATE(YEAR((W$2-N('Revenue Streams'!$G8))),MONTH((W$2-N('Revenue Streams'!$G8))),1)+DAY('Revenue Streams'!$E8)-1,EOMONTH((W$2-N('Revenue Streams'!$G8)),0)))&gt;=(W$2-N('Revenue Streams'!$G8)))*((MIN(DATE(YEAR((W$2-N('Revenue Streams'!$G8))),MONTH((W$2-N('Revenue Streams'!$G8))),1)+DAY('Revenue Streams'!$E8)-1,EOMONTH((W$2-N('Revenue Streams'!$G8)),0)))&lt;=(W$3-N('Revenue Streams'!$G8)))*((MIN(DATE(YEAR((W$2-N('Revenue Streams'!$G8))),MONTH((W$2-N('Revenue Streams'!$G8))),1)+DAY('Revenue Streams'!$E8)-1,EOMONTH((W$2-N('Revenue Streams'!$G8)),0)))&gt;='Revenue Streams'!$E8)*((MIN(DATE(YEAR((W$2-N('Revenue Streams'!$G8))),MONTH((W$2-N('Revenue Streams'!$G8))),1)+DAY('Revenue Streams'!$E8)-1,EOMONTH((W$2-N('Revenue Streams'!$G8)),0)))&lt;=IF('Revenue Streams'!$F8="",DATE(9999,1,1),'Revenue Streams'!$F8))+((MIN(EOMONTH((W$2-N('Revenue Streams'!$G8)),0)+DAY('Revenue Streams'!$E8),EOMONTH((W$2-N('Revenue Streams'!$G8)),1)))&gt;=(W$2-N('Revenue Streams'!$G8)))*((MIN(EOMONTH((W$2-N('Revenue Streams'!$G8)),0)+DAY('Revenue Streams'!$E8),EOMONTH((W$2-N('Revenue Streams'!$G8)),1)))&lt;=(W$3-N('Revenue Streams'!$G8)))*((MIN(EOMONTH((W$2-N('Revenue Streams'!$G8)),0)+DAY('Revenue Streams'!$E8),EOMONTH((W$2-N('Revenue Streams'!$G8)),1)))&gt;='Revenue Streams'!$E8)*((MIN(EOMONTH((W$2-N('Revenue Streams'!$G8)),0)+DAY('Revenue Streams'!$E8),EOMONTH((W$2-N('Revenue Streams'!$G8)),1)))&lt;=IF('Revenue Streams'!$F8="",DATE(9999,1,1),'Revenue Streams'!$F8))+((MIN(EOMONTH((W$2-N('Revenue Streams'!$G8)),1)+DAY('Revenue Streams'!$E8),EOMONTH((W$2-N('Revenue Streams'!$G8)),2)))&gt;=(W$2-N('Revenue Streams'!$G8)))*((MIN(EOMONTH((W$2-N('Revenue Streams'!$G8)),1)+DAY('Revenue Streams'!$E8),EOMONTH((W$2-N('Revenue Streams'!$G8)),2)))&lt;=(W$3-N('Revenue Streams'!$G8)))*((MIN(EOMONTH((W$2-N('Revenue Streams'!$G8)),1)+DAY('Revenue Streams'!$E8),EOMONTH((W$2-N('Revenue Streams'!$G8)),2)))&gt;='Revenue Streams'!$E8)*((MIN(EOMONTH((W$2-N('Revenue Streams'!$G8)),1)+DAY('Revenue Streams'!$E8),EOMONTH((W$2-N('Revenue Streams'!$G8)),2)))&lt;=IF('Revenue Streams'!$F8="",DATE(9999,1,1),'Revenue Streams'!$F8))),IF(('Revenue Streams'!$E8&gt;=(W$2-N('Revenue Streams'!$G8)))*('Revenue Streams'!$E8&lt;=(W$3-N('Revenue Streams'!$G8)))=1,'Revenue Streams'!$D8,0)))</f>
        <v/>
      </c>
      <c r="X10" s="22">
        <f>IF(OR('Revenue Streams'!$D8="",'Revenue Streams'!$E8=""),0,IF('Revenue Streams'!$C8="Monthly",'Revenue Streams'!$D8*(((MIN(DATE(YEAR((X$2-N('Revenue Streams'!$G8))),MONTH((X$2-N('Revenue Streams'!$G8))),1)+DAY('Revenue Streams'!$E8)-1,EOMONTH((X$2-N('Revenue Streams'!$G8)),0)))&gt;=(X$2-N('Revenue Streams'!$G8)))*((MIN(DATE(YEAR((X$2-N('Revenue Streams'!$G8))),MONTH((X$2-N('Revenue Streams'!$G8))),1)+DAY('Revenue Streams'!$E8)-1,EOMONTH((X$2-N('Revenue Streams'!$G8)),0)))&lt;=(X$3-N('Revenue Streams'!$G8)))*((MIN(DATE(YEAR((X$2-N('Revenue Streams'!$G8))),MONTH((X$2-N('Revenue Streams'!$G8))),1)+DAY('Revenue Streams'!$E8)-1,EOMONTH((X$2-N('Revenue Streams'!$G8)),0)))&gt;='Revenue Streams'!$E8)*((MIN(DATE(YEAR((X$2-N('Revenue Streams'!$G8))),MONTH((X$2-N('Revenue Streams'!$G8))),1)+DAY('Revenue Streams'!$E8)-1,EOMONTH((X$2-N('Revenue Streams'!$G8)),0)))&lt;=IF('Revenue Streams'!$F8="",DATE(9999,1,1),'Revenue Streams'!$F8))+((MIN(EOMONTH((X$2-N('Revenue Streams'!$G8)),0)+DAY('Revenue Streams'!$E8),EOMONTH((X$2-N('Revenue Streams'!$G8)),1)))&gt;=(X$2-N('Revenue Streams'!$G8)))*((MIN(EOMONTH((X$2-N('Revenue Streams'!$G8)),0)+DAY('Revenue Streams'!$E8),EOMONTH((X$2-N('Revenue Streams'!$G8)),1)))&lt;=(X$3-N('Revenue Streams'!$G8)))*((MIN(EOMONTH((X$2-N('Revenue Streams'!$G8)),0)+DAY('Revenue Streams'!$E8),EOMONTH((X$2-N('Revenue Streams'!$G8)),1)))&gt;='Revenue Streams'!$E8)*((MIN(EOMONTH((X$2-N('Revenue Streams'!$G8)),0)+DAY('Revenue Streams'!$E8),EOMONTH((X$2-N('Revenue Streams'!$G8)),1)))&lt;=IF('Revenue Streams'!$F8="",DATE(9999,1,1),'Revenue Streams'!$F8))+((MIN(EOMONTH((X$2-N('Revenue Streams'!$G8)),1)+DAY('Revenue Streams'!$E8),EOMONTH((X$2-N('Revenue Streams'!$G8)),2)))&gt;=(X$2-N('Revenue Streams'!$G8)))*((MIN(EOMONTH((X$2-N('Revenue Streams'!$G8)),1)+DAY('Revenue Streams'!$E8),EOMONTH((X$2-N('Revenue Streams'!$G8)),2)))&lt;=(X$3-N('Revenue Streams'!$G8)))*((MIN(EOMONTH((X$2-N('Revenue Streams'!$G8)),1)+DAY('Revenue Streams'!$E8),EOMONTH((X$2-N('Revenue Streams'!$G8)),2)))&gt;='Revenue Streams'!$E8)*((MIN(EOMONTH((X$2-N('Revenue Streams'!$G8)),1)+DAY('Revenue Streams'!$E8),EOMONTH((X$2-N('Revenue Streams'!$G8)),2)))&lt;=IF('Revenue Streams'!$F8="",DATE(9999,1,1),'Revenue Streams'!$F8))),IF(('Revenue Streams'!$E8&gt;=(X$2-N('Revenue Streams'!$G8)))*('Revenue Streams'!$E8&lt;=(X$3-N('Revenue Streams'!$G8)))=1,'Revenue Streams'!$D8,0)))</f>
        <v/>
      </c>
      <c r="Y10" s="22">
        <f>IF(OR('Revenue Streams'!$D8="",'Revenue Streams'!$E8=""),0,IF('Revenue Streams'!$C8="Monthly",'Revenue Streams'!$D8*(((MIN(DATE(YEAR((Y$2-N('Revenue Streams'!$G8))),MONTH((Y$2-N('Revenue Streams'!$G8))),1)+DAY('Revenue Streams'!$E8)-1,EOMONTH((Y$2-N('Revenue Streams'!$G8)),0)))&gt;=(Y$2-N('Revenue Streams'!$G8)))*((MIN(DATE(YEAR((Y$2-N('Revenue Streams'!$G8))),MONTH((Y$2-N('Revenue Streams'!$G8))),1)+DAY('Revenue Streams'!$E8)-1,EOMONTH((Y$2-N('Revenue Streams'!$G8)),0)))&lt;=(Y$3-N('Revenue Streams'!$G8)))*((MIN(DATE(YEAR((Y$2-N('Revenue Streams'!$G8))),MONTH((Y$2-N('Revenue Streams'!$G8))),1)+DAY('Revenue Streams'!$E8)-1,EOMONTH((Y$2-N('Revenue Streams'!$G8)),0)))&gt;='Revenue Streams'!$E8)*((MIN(DATE(YEAR((Y$2-N('Revenue Streams'!$G8))),MONTH((Y$2-N('Revenue Streams'!$G8))),1)+DAY('Revenue Streams'!$E8)-1,EOMONTH((Y$2-N('Revenue Streams'!$G8)),0)))&lt;=IF('Revenue Streams'!$F8="",DATE(9999,1,1),'Revenue Streams'!$F8))+((MIN(EOMONTH((Y$2-N('Revenue Streams'!$G8)),0)+DAY('Revenue Streams'!$E8),EOMONTH((Y$2-N('Revenue Streams'!$G8)),1)))&gt;=(Y$2-N('Revenue Streams'!$G8)))*((MIN(EOMONTH((Y$2-N('Revenue Streams'!$G8)),0)+DAY('Revenue Streams'!$E8),EOMONTH((Y$2-N('Revenue Streams'!$G8)),1)))&lt;=(Y$3-N('Revenue Streams'!$G8)))*((MIN(EOMONTH((Y$2-N('Revenue Streams'!$G8)),0)+DAY('Revenue Streams'!$E8),EOMONTH((Y$2-N('Revenue Streams'!$G8)),1)))&gt;='Revenue Streams'!$E8)*((MIN(EOMONTH((Y$2-N('Revenue Streams'!$G8)),0)+DAY('Revenue Streams'!$E8),EOMONTH((Y$2-N('Revenue Streams'!$G8)),1)))&lt;=IF('Revenue Streams'!$F8="",DATE(9999,1,1),'Revenue Streams'!$F8))+((MIN(EOMONTH((Y$2-N('Revenue Streams'!$G8)),1)+DAY('Revenue Streams'!$E8),EOMONTH((Y$2-N('Revenue Streams'!$G8)),2)))&gt;=(Y$2-N('Revenue Streams'!$G8)))*((MIN(EOMONTH((Y$2-N('Revenue Streams'!$G8)),1)+DAY('Revenue Streams'!$E8),EOMONTH((Y$2-N('Revenue Streams'!$G8)),2)))&lt;=(Y$3-N('Revenue Streams'!$G8)))*((MIN(EOMONTH((Y$2-N('Revenue Streams'!$G8)),1)+DAY('Revenue Streams'!$E8),EOMONTH((Y$2-N('Revenue Streams'!$G8)),2)))&gt;='Revenue Streams'!$E8)*((MIN(EOMONTH((Y$2-N('Revenue Streams'!$G8)),1)+DAY('Revenue Streams'!$E8),EOMONTH((Y$2-N('Revenue Streams'!$G8)),2)))&lt;=IF('Revenue Streams'!$F8="",DATE(9999,1,1),'Revenue Streams'!$F8))),IF(('Revenue Streams'!$E8&gt;=(Y$2-N('Revenue Streams'!$G8)))*('Revenue Streams'!$E8&lt;=(Y$3-N('Revenue Streams'!$G8)))=1,'Revenue Streams'!$D8,0)))</f>
        <v/>
      </c>
      <c r="Z10" s="22">
        <f>IF(OR('Revenue Streams'!$D8="",'Revenue Streams'!$E8=""),0,IF('Revenue Streams'!$C8="Monthly",'Revenue Streams'!$D8*(((MIN(DATE(YEAR((Z$2-N('Revenue Streams'!$G8))),MONTH((Z$2-N('Revenue Streams'!$G8))),1)+DAY('Revenue Streams'!$E8)-1,EOMONTH((Z$2-N('Revenue Streams'!$G8)),0)))&gt;=(Z$2-N('Revenue Streams'!$G8)))*((MIN(DATE(YEAR((Z$2-N('Revenue Streams'!$G8))),MONTH((Z$2-N('Revenue Streams'!$G8))),1)+DAY('Revenue Streams'!$E8)-1,EOMONTH((Z$2-N('Revenue Streams'!$G8)),0)))&lt;=(Z$3-N('Revenue Streams'!$G8)))*((MIN(DATE(YEAR((Z$2-N('Revenue Streams'!$G8))),MONTH((Z$2-N('Revenue Streams'!$G8))),1)+DAY('Revenue Streams'!$E8)-1,EOMONTH((Z$2-N('Revenue Streams'!$G8)),0)))&gt;='Revenue Streams'!$E8)*((MIN(DATE(YEAR((Z$2-N('Revenue Streams'!$G8))),MONTH((Z$2-N('Revenue Streams'!$G8))),1)+DAY('Revenue Streams'!$E8)-1,EOMONTH((Z$2-N('Revenue Streams'!$G8)),0)))&lt;=IF('Revenue Streams'!$F8="",DATE(9999,1,1),'Revenue Streams'!$F8))+((MIN(EOMONTH((Z$2-N('Revenue Streams'!$G8)),0)+DAY('Revenue Streams'!$E8),EOMONTH((Z$2-N('Revenue Streams'!$G8)),1)))&gt;=(Z$2-N('Revenue Streams'!$G8)))*((MIN(EOMONTH((Z$2-N('Revenue Streams'!$G8)),0)+DAY('Revenue Streams'!$E8),EOMONTH((Z$2-N('Revenue Streams'!$G8)),1)))&lt;=(Z$3-N('Revenue Streams'!$G8)))*((MIN(EOMONTH((Z$2-N('Revenue Streams'!$G8)),0)+DAY('Revenue Streams'!$E8),EOMONTH((Z$2-N('Revenue Streams'!$G8)),1)))&gt;='Revenue Streams'!$E8)*((MIN(EOMONTH((Z$2-N('Revenue Streams'!$G8)),0)+DAY('Revenue Streams'!$E8),EOMONTH((Z$2-N('Revenue Streams'!$G8)),1)))&lt;=IF('Revenue Streams'!$F8="",DATE(9999,1,1),'Revenue Streams'!$F8))+((MIN(EOMONTH((Z$2-N('Revenue Streams'!$G8)),1)+DAY('Revenue Streams'!$E8),EOMONTH((Z$2-N('Revenue Streams'!$G8)),2)))&gt;=(Z$2-N('Revenue Streams'!$G8)))*((MIN(EOMONTH((Z$2-N('Revenue Streams'!$G8)),1)+DAY('Revenue Streams'!$E8),EOMONTH((Z$2-N('Revenue Streams'!$G8)),2)))&lt;=(Z$3-N('Revenue Streams'!$G8)))*((MIN(EOMONTH((Z$2-N('Revenue Streams'!$G8)),1)+DAY('Revenue Streams'!$E8),EOMONTH((Z$2-N('Revenue Streams'!$G8)),2)))&gt;='Revenue Streams'!$E8)*((MIN(EOMONTH((Z$2-N('Revenue Streams'!$G8)),1)+DAY('Revenue Streams'!$E8),EOMONTH((Z$2-N('Revenue Streams'!$G8)),2)))&lt;=IF('Revenue Streams'!$F8="",DATE(9999,1,1),'Revenue Streams'!$F8))),IF(('Revenue Streams'!$E8&gt;=(Z$2-N('Revenue Streams'!$G8)))*('Revenue Streams'!$E8&lt;=(Z$3-N('Revenue Streams'!$G8)))=1,'Revenue Streams'!$D8,0)))</f>
        <v/>
      </c>
      <c r="AA10" s="22">
        <f>IF(OR('Revenue Streams'!$D8="",'Revenue Streams'!$E8=""),0,IF('Revenue Streams'!$C8="Monthly",'Revenue Streams'!$D8*(((MIN(DATE(YEAR((AA$2-N('Revenue Streams'!$G8))),MONTH((AA$2-N('Revenue Streams'!$G8))),1)+DAY('Revenue Streams'!$E8)-1,EOMONTH((AA$2-N('Revenue Streams'!$G8)),0)))&gt;=(AA$2-N('Revenue Streams'!$G8)))*((MIN(DATE(YEAR((AA$2-N('Revenue Streams'!$G8))),MONTH((AA$2-N('Revenue Streams'!$G8))),1)+DAY('Revenue Streams'!$E8)-1,EOMONTH((AA$2-N('Revenue Streams'!$G8)),0)))&lt;=(AA$3-N('Revenue Streams'!$G8)))*((MIN(DATE(YEAR((AA$2-N('Revenue Streams'!$G8))),MONTH((AA$2-N('Revenue Streams'!$G8))),1)+DAY('Revenue Streams'!$E8)-1,EOMONTH((AA$2-N('Revenue Streams'!$G8)),0)))&gt;='Revenue Streams'!$E8)*((MIN(DATE(YEAR((AA$2-N('Revenue Streams'!$G8))),MONTH((AA$2-N('Revenue Streams'!$G8))),1)+DAY('Revenue Streams'!$E8)-1,EOMONTH((AA$2-N('Revenue Streams'!$G8)),0)))&lt;=IF('Revenue Streams'!$F8="",DATE(9999,1,1),'Revenue Streams'!$F8))+((MIN(EOMONTH((AA$2-N('Revenue Streams'!$G8)),0)+DAY('Revenue Streams'!$E8),EOMONTH((AA$2-N('Revenue Streams'!$G8)),1)))&gt;=(AA$2-N('Revenue Streams'!$G8)))*((MIN(EOMONTH((AA$2-N('Revenue Streams'!$G8)),0)+DAY('Revenue Streams'!$E8),EOMONTH((AA$2-N('Revenue Streams'!$G8)),1)))&lt;=(AA$3-N('Revenue Streams'!$G8)))*((MIN(EOMONTH((AA$2-N('Revenue Streams'!$G8)),0)+DAY('Revenue Streams'!$E8),EOMONTH((AA$2-N('Revenue Streams'!$G8)),1)))&gt;='Revenue Streams'!$E8)*((MIN(EOMONTH((AA$2-N('Revenue Streams'!$G8)),0)+DAY('Revenue Streams'!$E8),EOMONTH((AA$2-N('Revenue Streams'!$G8)),1)))&lt;=IF('Revenue Streams'!$F8="",DATE(9999,1,1),'Revenue Streams'!$F8))+((MIN(EOMONTH((AA$2-N('Revenue Streams'!$G8)),1)+DAY('Revenue Streams'!$E8),EOMONTH((AA$2-N('Revenue Streams'!$G8)),2)))&gt;=(AA$2-N('Revenue Streams'!$G8)))*((MIN(EOMONTH((AA$2-N('Revenue Streams'!$G8)),1)+DAY('Revenue Streams'!$E8),EOMONTH((AA$2-N('Revenue Streams'!$G8)),2)))&lt;=(AA$3-N('Revenue Streams'!$G8)))*((MIN(EOMONTH((AA$2-N('Revenue Streams'!$G8)),1)+DAY('Revenue Streams'!$E8),EOMONTH((AA$2-N('Revenue Streams'!$G8)),2)))&gt;='Revenue Streams'!$E8)*((MIN(EOMONTH((AA$2-N('Revenue Streams'!$G8)),1)+DAY('Revenue Streams'!$E8),EOMONTH((AA$2-N('Revenue Streams'!$G8)),2)))&lt;=IF('Revenue Streams'!$F8="",DATE(9999,1,1),'Revenue Streams'!$F8))),IF(('Revenue Streams'!$E8&gt;=(AA$2-N('Revenue Streams'!$G8)))*('Revenue Streams'!$E8&lt;=(AA$3-N('Revenue Streams'!$G8)))=1,'Revenue Streams'!$D8,0)))</f>
        <v/>
      </c>
      <c r="AB10" s="22">
        <f>IF(OR('Revenue Streams'!$D8="",'Revenue Streams'!$E8=""),0,IF('Revenue Streams'!$C8="Monthly",'Revenue Streams'!$D8*(((MIN(DATE(YEAR((AB$2-N('Revenue Streams'!$G8))),MONTH((AB$2-N('Revenue Streams'!$G8))),1)+DAY('Revenue Streams'!$E8)-1,EOMONTH((AB$2-N('Revenue Streams'!$G8)),0)))&gt;=(AB$2-N('Revenue Streams'!$G8)))*((MIN(DATE(YEAR((AB$2-N('Revenue Streams'!$G8))),MONTH((AB$2-N('Revenue Streams'!$G8))),1)+DAY('Revenue Streams'!$E8)-1,EOMONTH((AB$2-N('Revenue Streams'!$G8)),0)))&lt;=(AB$3-N('Revenue Streams'!$G8)))*((MIN(DATE(YEAR((AB$2-N('Revenue Streams'!$G8))),MONTH((AB$2-N('Revenue Streams'!$G8))),1)+DAY('Revenue Streams'!$E8)-1,EOMONTH((AB$2-N('Revenue Streams'!$G8)),0)))&gt;='Revenue Streams'!$E8)*((MIN(DATE(YEAR((AB$2-N('Revenue Streams'!$G8))),MONTH((AB$2-N('Revenue Streams'!$G8))),1)+DAY('Revenue Streams'!$E8)-1,EOMONTH((AB$2-N('Revenue Streams'!$G8)),0)))&lt;=IF('Revenue Streams'!$F8="",DATE(9999,1,1),'Revenue Streams'!$F8))+((MIN(EOMONTH((AB$2-N('Revenue Streams'!$G8)),0)+DAY('Revenue Streams'!$E8),EOMONTH((AB$2-N('Revenue Streams'!$G8)),1)))&gt;=(AB$2-N('Revenue Streams'!$G8)))*((MIN(EOMONTH((AB$2-N('Revenue Streams'!$G8)),0)+DAY('Revenue Streams'!$E8),EOMONTH((AB$2-N('Revenue Streams'!$G8)),1)))&lt;=(AB$3-N('Revenue Streams'!$G8)))*((MIN(EOMONTH((AB$2-N('Revenue Streams'!$G8)),0)+DAY('Revenue Streams'!$E8),EOMONTH((AB$2-N('Revenue Streams'!$G8)),1)))&gt;='Revenue Streams'!$E8)*((MIN(EOMONTH((AB$2-N('Revenue Streams'!$G8)),0)+DAY('Revenue Streams'!$E8),EOMONTH((AB$2-N('Revenue Streams'!$G8)),1)))&lt;=IF('Revenue Streams'!$F8="",DATE(9999,1,1),'Revenue Streams'!$F8))+((MIN(EOMONTH((AB$2-N('Revenue Streams'!$G8)),1)+DAY('Revenue Streams'!$E8),EOMONTH((AB$2-N('Revenue Streams'!$G8)),2)))&gt;=(AB$2-N('Revenue Streams'!$G8)))*((MIN(EOMONTH((AB$2-N('Revenue Streams'!$G8)),1)+DAY('Revenue Streams'!$E8),EOMONTH((AB$2-N('Revenue Streams'!$G8)),2)))&lt;=(AB$3-N('Revenue Streams'!$G8)))*((MIN(EOMONTH((AB$2-N('Revenue Streams'!$G8)),1)+DAY('Revenue Streams'!$E8),EOMONTH((AB$2-N('Revenue Streams'!$G8)),2)))&gt;='Revenue Streams'!$E8)*((MIN(EOMONTH((AB$2-N('Revenue Streams'!$G8)),1)+DAY('Revenue Streams'!$E8),EOMONTH((AB$2-N('Revenue Streams'!$G8)),2)))&lt;=IF('Revenue Streams'!$F8="",DATE(9999,1,1),'Revenue Streams'!$F8))),IF(('Revenue Streams'!$E8&gt;=(AB$2-N('Revenue Streams'!$G8)))*('Revenue Streams'!$E8&lt;=(AB$3-N('Revenue Streams'!$G8)))=1,'Revenue Streams'!$D8,0)))</f>
        <v/>
      </c>
    </row>
    <row r="11" ht="15" customHeight="1" s="23">
      <c r="A11" s="22">
        <f>IF('Revenue Streams'!$B9="","",'Revenue Streams'!$B9)</f>
        <v/>
      </c>
      <c r="B11" s="22">
        <f>IF('Revenue Streams'!$A9="","",'Revenue Streams'!$A9)</f>
        <v/>
      </c>
      <c r="C11" s="22">
        <f>IF(OR('Revenue Streams'!$D9="",'Revenue Streams'!$E9=""),0,IF('Revenue Streams'!$C9="Monthly",'Revenue Streams'!$D9*(((MIN(DATE(YEAR((C$2-N('Revenue Streams'!$G9))),MONTH((C$2-N('Revenue Streams'!$G9))),1)+DAY('Revenue Streams'!$E9)-1,EOMONTH((C$2-N('Revenue Streams'!$G9)),0)))&gt;=(C$2-N('Revenue Streams'!$G9)))*((MIN(DATE(YEAR((C$2-N('Revenue Streams'!$G9))),MONTH((C$2-N('Revenue Streams'!$G9))),1)+DAY('Revenue Streams'!$E9)-1,EOMONTH((C$2-N('Revenue Streams'!$G9)),0)))&lt;=(C$3-N('Revenue Streams'!$G9)))*((MIN(DATE(YEAR((C$2-N('Revenue Streams'!$G9))),MONTH((C$2-N('Revenue Streams'!$G9))),1)+DAY('Revenue Streams'!$E9)-1,EOMONTH((C$2-N('Revenue Streams'!$G9)),0)))&gt;='Revenue Streams'!$E9)*((MIN(DATE(YEAR((C$2-N('Revenue Streams'!$G9))),MONTH((C$2-N('Revenue Streams'!$G9))),1)+DAY('Revenue Streams'!$E9)-1,EOMONTH((C$2-N('Revenue Streams'!$G9)),0)))&lt;=IF('Revenue Streams'!$F9="",DATE(9999,1,1),'Revenue Streams'!$F9))+((MIN(EOMONTH((C$2-N('Revenue Streams'!$G9)),0)+DAY('Revenue Streams'!$E9),EOMONTH((C$2-N('Revenue Streams'!$G9)),1)))&gt;=(C$2-N('Revenue Streams'!$G9)))*((MIN(EOMONTH((C$2-N('Revenue Streams'!$G9)),0)+DAY('Revenue Streams'!$E9),EOMONTH((C$2-N('Revenue Streams'!$G9)),1)))&lt;=(C$3-N('Revenue Streams'!$G9)))*((MIN(EOMONTH((C$2-N('Revenue Streams'!$G9)),0)+DAY('Revenue Streams'!$E9),EOMONTH((C$2-N('Revenue Streams'!$G9)),1)))&gt;='Revenue Streams'!$E9)*((MIN(EOMONTH((C$2-N('Revenue Streams'!$G9)),0)+DAY('Revenue Streams'!$E9),EOMONTH((C$2-N('Revenue Streams'!$G9)),1)))&lt;=IF('Revenue Streams'!$F9="",DATE(9999,1,1),'Revenue Streams'!$F9))+((MIN(EOMONTH((C$2-N('Revenue Streams'!$G9)),1)+DAY('Revenue Streams'!$E9),EOMONTH((C$2-N('Revenue Streams'!$G9)),2)))&gt;=(C$2-N('Revenue Streams'!$G9)))*((MIN(EOMONTH((C$2-N('Revenue Streams'!$G9)),1)+DAY('Revenue Streams'!$E9),EOMONTH((C$2-N('Revenue Streams'!$G9)),2)))&lt;=(C$3-N('Revenue Streams'!$G9)))*((MIN(EOMONTH((C$2-N('Revenue Streams'!$G9)),1)+DAY('Revenue Streams'!$E9),EOMONTH((C$2-N('Revenue Streams'!$G9)),2)))&gt;='Revenue Streams'!$E9)*((MIN(EOMONTH((C$2-N('Revenue Streams'!$G9)),1)+DAY('Revenue Streams'!$E9),EOMONTH((C$2-N('Revenue Streams'!$G9)),2)))&lt;=IF('Revenue Streams'!$F9="",DATE(9999,1,1),'Revenue Streams'!$F9))),IF(('Revenue Streams'!$E9&gt;=(C$2-N('Revenue Streams'!$G9)))*('Revenue Streams'!$E9&lt;=(C$3-N('Revenue Streams'!$G9)))=1,'Revenue Streams'!$D9,0)))</f>
        <v/>
      </c>
      <c r="D11" s="22">
        <f>IF(OR('Revenue Streams'!$D9="",'Revenue Streams'!$E9=""),0,IF('Revenue Streams'!$C9="Monthly",'Revenue Streams'!$D9*(((MIN(DATE(YEAR((D$2-N('Revenue Streams'!$G9))),MONTH((D$2-N('Revenue Streams'!$G9))),1)+DAY('Revenue Streams'!$E9)-1,EOMONTH((D$2-N('Revenue Streams'!$G9)),0)))&gt;=(D$2-N('Revenue Streams'!$G9)))*((MIN(DATE(YEAR((D$2-N('Revenue Streams'!$G9))),MONTH((D$2-N('Revenue Streams'!$G9))),1)+DAY('Revenue Streams'!$E9)-1,EOMONTH((D$2-N('Revenue Streams'!$G9)),0)))&lt;=(D$3-N('Revenue Streams'!$G9)))*((MIN(DATE(YEAR((D$2-N('Revenue Streams'!$G9))),MONTH((D$2-N('Revenue Streams'!$G9))),1)+DAY('Revenue Streams'!$E9)-1,EOMONTH((D$2-N('Revenue Streams'!$G9)),0)))&gt;='Revenue Streams'!$E9)*((MIN(DATE(YEAR((D$2-N('Revenue Streams'!$G9))),MONTH((D$2-N('Revenue Streams'!$G9))),1)+DAY('Revenue Streams'!$E9)-1,EOMONTH((D$2-N('Revenue Streams'!$G9)),0)))&lt;=IF('Revenue Streams'!$F9="",DATE(9999,1,1),'Revenue Streams'!$F9))+((MIN(EOMONTH((D$2-N('Revenue Streams'!$G9)),0)+DAY('Revenue Streams'!$E9),EOMONTH((D$2-N('Revenue Streams'!$G9)),1)))&gt;=(D$2-N('Revenue Streams'!$G9)))*((MIN(EOMONTH((D$2-N('Revenue Streams'!$G9)),0)+DAY('Revenue Streams'!$E9),EOMONTH((D$2-N('Revenue Streams'!$G9)),1)))&lt;=(D$3-N('Revenue Streams'!$G9)))*((MIN(EOMONTH((D$2-N('Revenue Streams'!$G9)),0)+DAY('Revenue Streams'!$E9),EOMONTH((D$2-N('Revenue Streams'!$G9)),1)))&gt;='Revenue Streams'!$E9)*((MIN(EOMONTH((D$2-N('Revenue Streams'!$G9)),0)+DAY('Revenue Streams'!$E9),EOMONTH((D$2-N('Revenue Streams'!$G9)),1)))&lt;=IF('Revenue Streams'!$F9="",DATE(9999,1,1),'Revenue Streams'!$F9))+((MIN(EOMONTH((D$2-N('Revenue Streams'!$G9)),1)+DAY('Revenue Streams'!$E9),EOMONTH((D$2-N('Revenue Streams'!$G9)),2)))&gt;=(D$2-N('Revenue Streams'!$G9)))*((MIN(EOMONTH((D$2-N('Revenue Streams'!$G9)),1)+DAY('Revenue Streams'!$E9),EOMONTH((D$2-N('Revenue Streams'!$G9)),2)))&lt;=(D$3-N('Revenue Streams'!$G9)))*((MIN(EOMONTH((D$2-N('Revenue Streams'!$G9)),1)+DAY('Revenue Streams'!$E9),EOMONTH((D$2-N('Revenue Streams'!$G9)),2)))&gt;='Revenue Streams'!$E9)*((MIN(EOMONTH((D$2-N('Revenue Streams'!$G9)),1)+DAY('Revenue Streams'!$E9),EOMONTH((D$2-N('Revenue Streams'!$G9)),2)))&lt;=IF('Revenue Streams'!$F9="",DATE(9999,1,1),'Revenue Streams'!$F9))),IF(('Revenue Streams'!$E9&gt;=(D$2-N('Revenue Streams'!$G9)))*('Revenue Streams'!$E9&lt;=(D$3-N('Revenue Streams'!$G9)))=1,'Revenue Streams'!$D9,0)))</f>
        <v/>
      </c>
      <c r="E11" s="22">
        <f>IF(OR('Revenue Streams'!$D9="",'Revenue Streams'!$E9=""),0,IF('Revenue Streams'!$C9="Monthly",'Revenue Streams'!$D9*(((MIN(DATE(YEAR((E$2-N('Revenue Streams'!$G9))),MONTH((E$2-N('Revenue Streams'!$G9))),1)+DAY('Revenue Streams'!$E9)-1,EOMONTH((E$2-N('Revenue Streams'!$G9)),0)))&gt;=(E$2-N('Revenue Streams'!$G9)))*((MIN(DATE(YEAR((E$2-N('Revenue Streams'!$G9))),MONTH((E$2-N('Revenue Streams'!$G9))),1)+DAY('Revenue Streams'!$E9)-1,EOMONTH((E$2-N('Revenue Streams'!$G9)),0)))&lt;=(E$3-N('Revenue Streams'!$G9)))*((MIN(DATE(YEAR((E$2-N('Revenue Streams'!$G9))),MONTH((E$2-N('Revenue Streams'!$G9))),1)+DAY('Revenue Streams'!$E9)-1,EOMONTH((E$2-N('Revenue Streams'!$G9)),0)))&gt;='Revenue Streams'!$E9)*((MIN(DATE(YEAR((E$2-N('Revenue Streams'!$G9))),MONTH((E$2-N('Revenue Streams'!$G9))),1)+DAY('Revenue Streams'!$E9)-1,EOMONTH((E$2-N('Revenue Streams'!$G9)),0)))&lt;=IF('Revenue Streams'!$F9="",DATE(9999,1,1),'Revenue Streams'!$F9))+((MIN(EOMONTH((E$2-N('Revenue Streams'!$G9)),0)+DAY('Revenue Streams'!$E9),EOMONTH((E$2-N('Revenue Streams'!$G9)),1)))&gt;=(E$2-N('Revenue Streams'!$G9)))*((MIN(EOMONTH((E$2-N('Revenue Streams'!$G9)),0)+DAY('Revenue Streams'!$E9),EOMONTH((E$2-N('Revenue Streams'!$G9)),1)))&lt;=(E$3-N('Revenue Streams'!$G9)))*((MIN(EOMONTH((E$2-N('Revenue Streams'!$G9)),0)+DAY('Revenue Streams'!$E9),EOMONTH((E$2-N('Revenue Streams'!$G9)),1)))&gt;='Revenue Streams'!$E9)*((MIN(EOMONTH((E$2-N('Revenue Streams'!$G9)),0)+DAY('Revenue Streams'!$E9),EOMONTH((E$2-N('Revenue Streams'!$G9)),1)))&lt;=IF('Revenue Streams'!$F9="",DATE(9999,1,1),'Revenue Streams'!$F9))+((MIN(EOMONTH((E$2-N('Revenue Streams'!$G9)),1)+DAY('Revenue Streams'!$E9),EOMONTH((E$2-N('Revenue Streams'!$G9)),2)))&gt;=(E$2-N('Revenue Streams'!$G9)))*((MIN(EOMONTH((E$2-N('Revenue Streams'!$G9)),1)+DAY('Revenue Streams'!$E9),EOMONTH((E$2-N('Revenue Streams'!$G9)),2)))&lt;=(E$3-N('Revenue Streams'!$G9)))*((MIN(EOMONTH((E$2-N('Revenue Streams'!$G9)),1)+DAY('Revenue Streams'!$E9),EOMONTH((E$2-N('Revenue Streams'!$G9)),2)))&gt;='Revenue Streams'!$E9)*((MIN(EOMONTH((E$2-N('Revenue Streams'!$G9)),1)+DAY('Revenue Streams'!$E9),EOMONTH((E$2-N('Revenue Streams'!$G9)),2)))&lt;=IF('Revenue Streams'!$F9="",DATE(9999,1,1),'Revenue Streams'!$F9))),IF(('Revenue Streams'!$E9&gt;=(E$2-N('Revenue Streams'!$G9)))*('Revenue Streams'!$E9&lt;=(E$3-N('Revenue Streams'!$G9)))=1,'Revenue Streams'!$D9,0)))</f>
        <v/>
      </c>
      <c r="F11" s="22">
        <f>IF(OR('Revenue Streams'!$D9="",'Revenue Streams'!$E9=""),0,IF('Revenue Streams'!$C9="Monthly",'Revenue Streams'!$D9*(((MIN(DATE(YEAR((F$2-N('Revenue Streams'!$G9))),MONTH((F$2-N('Revenue Streams'!$G9))),1)+DAY('Revenue Streams'!$E9)-1,EOMONTH((F$2-N('Revenue Streams'!$G9)),0)))&gt;=(F$2-N('Revenue Streams'!$G9)))*((MIN(DATE(YEAR((F$2-N('Revenue Streams'!$G9))),MONTH((F$2-N('Revenue Streams'!$G9))),1)+DAY('Revenue Streams'!$E9)-1,EOMONTH((F$2-N('Revenue Streams'!$G9)),0)))&lt;=(F$3-N('Revenue Streams'!$G9)))*((MIN(DATE(YEAR((F$2-N('Revenue Streams'!$G9))),MONTH((F$2-N('Revenue Streams'!$G9))),1)+DAY('Revenue Streams'!$E9)-1,EOMONTH((F$2-N('Revenue Streams'!$G9)),0)))&gt;='Revenue Streams'!$E9)*((MIN(DATE(YEAR((F$2-N('Revenue Streams'!$G9))),MONTH((F$2-N('Revenue Streams'!$G9))),1)+DAY('Revenue Streams'!$E9)-1,EOMONTH((F$2-N('Revenue Streams'!$G9)),0)))&lt;=IF('Revenue Streams'!$F9="",DATE(9999,1,1),'Revenue Streams'!$F9))+((MIN(EOMONTH((F$2-N('Revenue Streams'!$G9)),0)+DAY('Revenue Streams'!$E9),EOMONTH((F$2-N('Revenue Streams'!$G9)),1)))&gt;=(F$2-N('Revenue Streams'!$G9)))*((MIN(EOMONTH((F$2-N('Revenue Streams'!$G9)),0)+DAY('Revenue Streams'!$E9),EOMONTH((F$2-N('Revenue Streams'!$G9)),1)))&lt;=(F$3-N('Revenue Streams'!$G9)))*((MIN(EOMONTH((F$2-N('Revenue Streams'!$G9)),0)+DAY('Revenue Streams'!$E9),EOMONTH((F$2-N('Revenue Streams'!$G9)),1)))&gt;='Revenue Streams'!$E9)*((MIN(EOMONTH((F$2-N('Revenue Streams'!$G9)),0)+DAY('Revenue Streams'!$E9),EOMONTH((F$2-N('Revenue Streams'!$G9)),1)))&lt;=IF('Revenue Streams'!$F9="",DATE(9999,1,1),'Revenue Streams'!$F9))+((MIN(EOMONTH((F$2-N('Revenue Streams'!$G9)),1)+DAY('Revenue Streams'!$E9),EOMONTH((F$2-N('Revenue Streams'!$G9)),2)))&gt;=(F$2-N('Revenue Streams'!$G9)))*((MIN(EOMONTH((F$2-N('Revenue Streams'!$G9)),1)+DAY('Revenue Streams'!$E9),EOMONTH((F$2-N('Revenue Streams'!$G9)),2)))&lt;=(F$3-N('Revenue Streams'!$G9)))*((MIN(EOMONTH((F$2-N('Revenue Streams'!$G9)),1)+DAY('Revenue Streams'!$E9),EOMONTH((F$2-N('Revenue Streams'!$G9)),2)))&gt;='Revenue Streams'!$E9)*((MIN(EOMONTH((F$2-N('Revenue Streams'!$G9)),1)+DAY('Revenue Streams'!$E9),EOMONTH((F$2-N('Revenue Streams'!$G9)),2)))&lt;=IF('Revenue Streams'!$F9="",DATE(9999,1,1),'Revenue Streams'!$F9))),IF(('Revenue Streams'!$E9&gt;=(F$2-N('Revenue Streams'!$G9)))*('Revenue Streams'!$E9&lt;=(F$3-N('Revenue Streams'!$G9)))=1,'Revenue Streams'!$D9,0)))</f>
        <v/>
      </c>
      <c r="G11" s="22">
        <f>IF(OR('Revenue Streams'!$D9="",'Revenue Streams'!$E9=""),0,IF('Revenue Streams'!$C9="Monthly",'Revenue Streams'!$D9*(((MIN(DATE(YEAR((G$2-N('Revenue Streams'!$G9))),MONTH((G$2-N('Revenue Streams'!$G9))),1)+DAY('Revenue Streams'!$E9)-1,EOMONTH((G$2-N('Revenue Streams'!$G9)),0)))&gt;=(G$2-N('Revenue Streams'!$G9)))*((MIN(DATE(YEAR((G$2-N('Revenue Streams'!$G9))),MONTH((G$2-N('Revenue Streams'!$G9))),1)+DAY('Revenue Streams'!$E9)-1,EOMONTH((G$2-N('Revenue Streams'!$G9)),0)))&lt;=(G$3-N('Revenue Streams'!$G9)))*((MIN(DATE(YEAR((G$2-N('Revenue Streams'!$G9))),MONTH((G$2-N('Revenue Streams'!$G9))),1)+DAY('Revenue Streams'!$E9)-1,EOMONTH((G$2-N('Revenue Streams'!$G9)),0)))&gt;='Revenue Streams'!$E9)*((MIN(DATE(YEAR((G$2-N('Revenue Streams'!$G9))),MONTH((G$2-N('Revenue Streams'!$G9))),1)+DAY('Revenue Streams'!$E9)-1,EOMONTH((G$2-N('Revenue Streams'!$G9)),0)))&lt;=IF('Revenue Streams'!$F9="",DATE(9999,1,1),'Revenue Streams'!$F9))+((MIN(EOMONTH((G$2-N('Revenue Streams'!$G9)),0)+DAY('Revenue Streams'!$E9),EOMONTH((G$2-N('Revenue Streams'!$G9)),1)))&gt;=(G$2-N('Revenue Streams'!$G9)))*((MIN(EOMONTH((G$2-N('Revenue Streams'!$G9)),0)+DAY('Revenue Streams'!$E9),EOMONTH((G$2-N('Revenue Streams'!$G9)),1)))&lt;=(G$3-N('Revenue Streams'!$G9)))*((MIN(EOMONTH((G$2-N('Revenue Streams'!$G9)),0)+DAY('Revenue Streams'!$E9),EOMONTH((G$2-N('Revenue Streams'!$G9)),1)))&gt;='Revenue Streams'!$E9)*((MIN(EOMONTH((G$2-N('Revenue Streams'!$G9)),0)+DAY('Revenue Streams'!$E9),EOMONTH((G$2-N('Revenue Streams'!$G9)),1)))&lt;=IF('Revenue Streams'!$F9="",DATE(9999,1,1),'Revenue Streams'!$F9))+((MIN(EOMONTH((G$2-N('Revenue Streams'!$G9)),1)+DAY('Revenue Streams'!$E9),EOMONTH((G$2-N('Revenue Streams'!$G9)),2)))&gt;=(G$2-N('Revenue Streams'!$G9)))*((MIN(EOMONTH((G$2-N('Revenue Streams'!$G9)),1)+DAY('Revenue Streams'!$E9),EOMONTH((G$2-N('Revenue Streams'!$G9)),2)))&lt;=(G$3-N('Revenue Streams'!$G9)))*((MIN(EOMONTH((G$2-N('Revenue Streams'!$G9)),1)+DAY('Revenue Streams'!$E9),EOMONTH((G$2-N('Revenue Streams'!$G9)),2)))&gt;='Revenue Streams'!$E9)*((MIN(EOMONTH((G$2-N('Revenue Streams'!$G9)),1)+DAY('Revenue Streams'!$E9),EOMONTH((G$2-N('Revenue Streams'!$G9)),2)))&lt;=IF('Revenue Streams'!$F9="",DATE(9999,1,1),'Revenue Streams'!$F9))),IF(('Revenue Streams'!$E9&gt;=(G$2-N('Revenue Streams'!$G9)))*('Revenue Streams'!$E9&lt;=(G$3-N('Revenue Streams'!$G9)))=1,'Revenue Streams'!$D9,0)))</f>
        <v/>
      </c>
      <c r="H11" s="22">
        <f>IF(OR('Revenue Streams'!$D9="",'Revenue Streams'!$E9=""),0,IF('Revenue Streams'!$C9="Monthly",'Revenue Streams'!$D9*(((MIN(DATE(YEAR((H$2-N('Revenue Streams'!$G9))),MONTH((H$2-N('Revenue Streams'!$G9))),1)+DAY('Revenue Streams'!$E9)-1,EOMONTH((H$2-N('Revenue Streams'!$G9)),0)))&gt;=(H$2-N('Revenue Streams'!$G9)))*((MIN(DATE(YEAR((H$2-N('Revenue Streams'!$G9))),MONTH((H$2-N('Revenue Streams'!$G9))),1)+DAY('Revenue Streams'!$E9)-1,EOMONTH((H$2-N('Revenue Streams'!$G9)),0)))&lt;=(H$3-N('Revenue Streams'!$G9)))*((MIN(DATE(YEAR((H$2-N('Revenue Streams'!$G9))),MONTH((H$2-N('Revenue Streams'!$G9))),1)+DAY('Revenue Streams'!$E9)-1,EOMONTH((H$2-N('Revenue Streams'!$G9)),0)))&gt;='Revenue Streams'!$E9)*((MIN(DATE(YEAR((H$2-N('Revenue Streams'!$G9))),MONTH((H$2-N('Revenue Streams'!$G9))),1)+DAY('Revenue Streams'!$E9)-1,EOMONTH((H$2-N('Revenue Streams'!$G9)),0)))&lt;=IF('Revenue Streams'!$F9="",DATE(9999,1,1),'Revenue Streams'!$F9))+((MIN(EOMONTH((H$2-N('Revenue Streams'!$G9)),0)+DAY('Revenue Streams'!$E9),EOMONTH((H$2-N('Revenue Streams'!$G9)),1)))&gt;=(H$2-N('Revenue Streams'!$G9)))*((MIN(EOMONTH((H$2-N('Revenue Streams'!$G9)),0)+DAY('Revenue Streams'!$E9),EOMONTH((H$2-N('Revenue Streams'!$G9)),1)))&lt;=(H$3-N('Revenue Streams'!$G9)))*((MIN(EOMONTH((H$2-N('Revenue Streams'!$G9)),0)+DAY('Revenue Streams'!$E9),EOMONTH((H$2-N('Revenue Streams'!$G9)),1)))&gt;='Revenue Streams'!$E9)*((MIN(EOMONTH((H$2-N('Revenue Streams'!$G9)),0)+DAY('Revenue Streams'!$E9),EOMONTH((H$2-N('Revenue Streams'!$G9)),1)))&lt;=IF('Revenue Streams'!$F9="",DATE(9999,1,1),'Revenue Streams'!$F9))+((MIN(EOMONTH((H$2-N('Revenue Streams'!$G9)),1)+DAY('Revenue Streams'!$E9),EOMONTH((H$2-N('Revenue Streams'!$G9)),2)))&gt;=(H$2-N('Revenue Streams'!$G9)))*((MIN(EOMONTH((H$2-N('Revenue Streams'!$G9)),1)+DAY('Revenue Streams'!$E9),EOMONTH((H$2-N('Revenue Streams'!$G9)),2)))&lt;=(H$3-N('Revenue Streams'!$G9)))*((MIN(EOMONTH((H$2-N('Revenue Streams'!$G9)),1)+DAY('Revenue Streams'!$E9),EOMONTH((H$2-N('Revenue Streams'!$G9)),2)))&gt;='Revenue Streams'!$E9)*((MIN(EOMONTH((H$2-N('Revenue Streams'!$G9)),1)+DAY('Revenue Streams'!$E9),EOMONTH((H$2-N('Revenue Streams'!$G9)),2)))&lt;=IF('Revenue Streams'!$F9="",DATE(9999,1,1),'Revenue Streams'!$F9))),IF(('Revenue Streams'!$E9&gt;=(H$2-N('Revenue Streams'!$G9)))*('Revenue Streams'!$E9&lt;=(H$3-N('Revenue Streams'!$G9)))=1,'Revenue Streams'!$D9,0)))</f>
        <v/>
      </c>
      <c r="I11" s="22">
        <f>IF(OR('Revenue Streams'!$D9="",'Revenue Streams'!$E9=""),0,IF('Revenue Streams'!$C9="Monthly",'Revenue Streams'!$D9*(((MIN(DATE(YEAR((I$2-N('Revenue Streams'!$G9))),MONTH((I$2-N('Revenue Streams'!$G9))),1)+DAY('Revenue Streams'!$E9)-1,EOMONTH((I$2-N('Revenue Streams'!$G9)),0)))&gt;=(I$2-N('Revenue Streams'!$G9)))*((MIN(DATE(YEAR((I$2-N('Revenue Streams'!$G9))),MONTH((I$2-N('Revenue Streams'!$G9))),1)+DAY('Revenue Streams'!$E9)-1,EOMONTH((I$2-N('Revenue Streams'!$G9)),0)))&lt;=(I$3-N('Revenue Streams'!$G9)))*((MIN(DATE(YEAR((I$2-N('Revenue Streams'!$G9))),MONTH((I$2-N('Revenue Streams'!$G9))),1)+DAY('Revenue Streams'!$E9)-1,EOMONTH((I$2-N('Revenue Streams'!$G9)),0)))&gt;='Revenue Streams'!$E9)*((MIN(DATE(YEAR((I$2-N('Revenue Streams'!$G9))),MONTH((I$2-N('Revenue Streams'!$G9))),1)+DAY('Revenue Streams'!$E9)-1,EOMONTH((I$2-N('Revenue Streams'!$G9)),0)))&lt;=IF('Revenue Streams'!$F9="",DATE(9999,1,1),'Revenue Streams'!$F9))+((MIN(EOMONTH((I$2-N('Revenue Streams'!$G9)),0)+DAY('Revenue Streams'!$E9),EOMONTH((I$2-N('Revenue Streams'!$G9)),1)))&gt;=(I$2-N('Revenue Streams'!$G9)))*((MIN(EOMONTH((I$2-N('Revenue Streams'!$G9)),0)+DAY('Revenue Streams'!$E9),EOMONTH((I$2-N('Revenue Streams'!$G9)),1)))&lt;=(I$3-N('Revenue Streams'!$G9)))*((MIN(EOMONTH((I$2-N('Revenue Streams'!$G9)),0)+DAY('Revenue Streams'!$E9),EOMONTH((I$2-N('Revenue Streams'!$G9)),1)))&gt;='Revenue Streams'!$E9)*((MIN(EOMONTH((I$2-N('Revenue Streams'!$G9)),0)+DAY('Revenue Streams'!$E9),EOMONTH((I$2-N('Revenue Streams'!$G9)),1)))&lt;=IF('Revenue Streams'!$F9="",DATE(9999,1,1),'Revenue Streams'!$F9))+((MIN(EOMONTH((I$2-N('Revenue Streams'!$G9)),1)+DAY('Revenue Streams'!$E9),EOMONTH((I$2-N('Revenue Streams'!$G9)),2)))&gt;=(I$2-N('Revenue Streams'!$G9)))*((MIN(EOMONTH((I$2-N('Revenue Streams'!$G9)),1)+DAY('Revenue Streams'!$E9),EOMONTH((I$2-N('Revenue Streams'!$G9)),2)))&lt;=(I$3-N('Revenue Streams'!$G9)))*((MIN(EOMONTH((I$2-N('Revenue Streams'!$G9)),1)+DAY('Revenue Streams'!$E9),EOMONTH((I$2-N('Revenue Streams'!$G9)),2)))&gt;='Revenue Streams'!$E9)*((MIN(EOMONTH((I$2-N('Revenue Streams'!$G9)),1)+DAY('Revenue Streams'!$E9),EOMONTH((I$2-N('Revenue Streams'!$G9)),2)))&lt;=IF('Revenue Streams'!$F9="",DATE(9999,1,1),'Revenue Streams'!$F9))),IF(('Revenue Streams'!$E9&gt;=(I$2-N('Revenue Streams'!$G9)))*('Revenue Streams'!$E9&lt;=(I$3-N('Revenue Streams'!$G9)))=1,'Revenue Streams'!$D9,0)))</f>
        <v/>
      </c>
      <c r="J11" s="22">
        <f>IF(OR('Revenue Streams'!$D9="",'Revenue Streams'!$E9=""),0,IF('Revenue Streams'!$C9="Monthly",'Revenue Streams'!$D9*(((MIN(DATE(YEAR((J$2-N('Revenue Streams'!$G9))),MONTH((J$2-N('Revenue Streams'!$G9))),1)+DAY('Revenue Streams'!$E9)-1,EOMONTH((J$2-N('Revenue Streams'!$G9)),0)))&gt;=(J$2-N('Revenue Streams'!$G9)))*((MIN(DATE(YEAR((J$2-N('Revenue Streams'!$G9))),MONTH((J$2-N('Revenue Streams'!$G9))),1)+DAY('Revenue Streams'!$E9)-1,EOMONTH((J$2-N('Revenue Streams'!$G9)),0)))&lt;=(J$3-N('Revenue Streams'!$G9)))*((MIN(DATE(YEAR((J$2-N('Revenue Streams'!$G9))),MONTH((J$2-N('Revenue Streams'!$G9))),1)+DAY('Revenue Streams'!$E9)-1,EOMONTH((J$2-N('Revenue Streams'!$G9)),0)))&gt;='Revenue Streams'!$E9)*((MIN(DATE(YEAR((J$2-N('Revenue Streams'!$G9))),MONTH((J$2-N('Revenue Streams'!$G9))),1)+DAY('Revenue Streams'!$E9)-1,EOMONTH((J$2-N('Revenue Streams'!$G9)),0)))&lt;=IF('Revenue Streams'!$F9="",DATE(9999,1,1),'Revenue Streams'!$F9))+((MIN(EOMONTH((J$2-N('Revenue Streams'!$G9)),0)+DAY('Revenue Streams'!$E9),EOMONTH((J$2-N('Revenue Streams'!$G9)),1)))&gt;=(J$2-N('Revenue Streams'!$G9)))*((MIN(EOMONTH((J$2-N('Revenue Streams'!$G9)),0)+DAY('Revenue Streams'!$E9),EOMONTH((J$2-N('Revenue Streams'!$G9)),1)))&lt;=(J$3-N('Revenue Streams'!$G9)))*((MIN(EOMONTH((J$2-N('Revenue Streams'!$G9)),0)+DAY('Revenue Streams'!$E9),EOMONTH((J$2-N('Revenue Streams'!$G9)),1)))&gt;='Revenue Streams'!$E9)*((MIN(EOMONTH((J$2-N('Revenue Streams'!$G9)),0)+DAY('Revenue Streams'!$E9),EOMONTH((J$2-N('Revenue Streams'!$G9)),1)))&lt;=IF('Revenue Streams'!$F9="",DATE(9999,1,1),'Revenue Streams'!$F9))+((MIN(EOMONTH((J$2-N('Revenue Streams'!$G9)),1)+DAY('Revenue Streams'!$E9),EOMONTH((J$2-N('Revenue Streams'!$G9)),2)))&gt;=(J$2-N('Revenue Streams'!$G9)))*((MIN(EOMONTH((J$2-N('Revenue Streams'!$G9)),1)+DAY('Revenue Streams'!$E9),EOMONTH((J$2-N('Revenue Streams'!$G9)),2)))&lt;=(J$3-N('Revenue Streams'!$G9)))*((MIN(EOMONTH((J$2-N('Revenue Streams'!$G9)),1)+DAY('Revenue Streams'!$E9),EOMONTH((J$2-N('Revenue Streams'!$G9)),2)))&gt;='Revenue Streams'!$E9)*((MIN(EOMONTH((J$2-N('Revenue Streams'!$G9)),1)+DAY('Revenue Streams'!$E9),EOMONTH((J$2-N('Revenue Streams'!$G9)),2)))&lt;=IF('Revenue Streams'!$F9="",DATE(9999,1,1),'Revenue Streams'!$F9))),IF(('Revenue Streams'!$E9&gt;=(J$2-N('Revenue Streams'!$G9)))*('Revenue Streams'!$E9&lt;=(J$3-N('Revenue Streams'!$G9)))=1,'Revenue Streams'!$D9,0)))</f>
        <v/>
      </c>
      <c r="K11" s="22">
        <f>IF(OR('Revenue Streams'!$D9="",'Revenue Streams'!$E9=""),0,IF('Revenue Streams'!$C9="Monthly",'Revenue Streams'!$D9*(((MIN(DATE(YEAR((K$2-N('Revenue Streams'!$G9))),MONTH((K$2-N('Revenue Streams'!$G9))),1)+DAY('Revenue Streams'!$E9)-1,EOMONTH((K$2-N('Revenue Streams'!$G9)),0)))&gt;=(K$2-N('Revenue Streams'!$G9)))*((MIN(DATE(YEAR((K$2-N('Revenue Streams'!$G9))),MONTH((K$2-N('Revenue Streams'!$G9))),1)+DAY('Revenue Streams'!$E9)-1,EOMONTH((K$2-N('Revenue Streams'!$G9)),0)))&lt;=(K$3-N('Revenue Streams'!$G9)))*((MIN(DATE(YEAR((K$2-N('Revenue Streams'!$G9))),MONTH((K$2-N('Revenue Streams'!$G9))),1)+DAY('Revenue Streams'!$E9)-1,EOMONTH((K$2-N('Revenue Streams'!$G9)),0)))&gt;='Revenue Streams'!$E9)*((MIN(DATE(YEAR((K$2-N('Revenue Streams'!$G9))),MONTH((K$2-N('Revenue Streams'!$G9))),1)+DAY('Revenue Streams'!$E9)-1,EOMONTH((K$2-N('Revenue Streams'!$G9)),0)))&lt;=IF('Revenue Streams'!$F9="",DATE(9999,1,1),'Revenue Streams'!$F9))+((MIN(EOMONTH((K$2-N('Revenue Streams'!$G9)),0)+DAY('Revenue Streams'!$E9),EOMONTH((K$2-N('Revenue Streams'!$G9)),1)))&gt;=(K$2-N('Revenue Streams'!$G9)))*((MIN(EOMONTH((K$2-N('Revenue Streams'!$G9)),0)+DAY('Revenue Streams'!$E9),EOMONTH((K$2-N('Revenue Streams'!$G9)),1)))&lt;=(K$3-N('Revenue Streams'!$G9)))*((MIN(EOMONTH((K$2-N('Revenue Streams'!$G9)),0)+DAY('Revenue Streams'!$E9),EOMONTH((K$2-N('Revenue Streams'!$G9)),1)))&gt;='Revenue Streams'!$E9)*((MIN(EOMONTH((K$2-N('Revenue Streams'!$G9)),0)+DAY('Revenue Streams'!$E9),EOMONTH((K$2-N('Revenue Streams'!$G9)),1)))&lt;=IF('Revenue Streams'!$F9="",DATE(9999,1,1),'Revenue Streams'!$F9))+((MIN(EOMONTH((K$2-N('Revenue Streams'!$G9)),1)+DAY('Revenue Streams'!$E9),EOMONTH((K$2-N('Revenue Streams'!$G9)),2)))&gt;=(K$2-N('Revenue Streams'!$G9)))*((MIN(EOMONTH((K$2-N('Revenue Streams'!$G9)),1)+DAY('Revenue Streams'!$E9),EOMONTH((K$2-N('Revenue Streams'!$G9)),2)))&lt;=(K$3-N('Revenue Streams'!$G9)))*((MIN(EOMONTH((K$2-N('Revenue Streams'!$G9)),1)+DAY('Revenue Streams'!$E9),EOMONTH((K$2-N('Revenue Streams'!$G9)),2)))&gt;='Revenue Streams'!$E9)*((MIN(EOMONTH((K$2-N('Revenue Streams'!$G9)),1)+DAY('Revenue Streams'!$E9),EOMONTH((K$2-N('Revenue Streams'!$G9)),2)))&lt;=IF('Revenue Streams'!$F9="",DATE(9999,1,1),'Revenue Streams'!$F9))),IF(('Revenue Streams'!$E9&gt;=(K$2-N('Revenue Streams'!$G9)))*('Revenue Streams'!$E9&lt;=(K$3-N('Revenue Streams'!$G9)))=1,'Revenue Streams'!$D9,0)))</f>
        <v/>
      </c>
      <c r="L11" s="22">
        <f>IF(OR('Revenue Streams'!$D9="",'Revenue Streams'!$E9=""),0,IF('Revenue Streams'!$C9="Monthly",'Revenue Streams'!$D9*(((MIN(DATE(YEAR((L$2-N('Revenue Streams'!$G9))),MONTH((L$2-N('Revenue Streams'!$G9))),1)+DAY('Revenue Streams'!$E9)-1,EOMONTH((L$2-N('Revenue Streams'!$G9)),0)))&gt;=(L$2-N('Revenue Streams'!$G9)))*((MIN(DATE(YEAR((L$2-N('Revenue Streams'!$G9))),MONTH((L$2-N('Revenue Streams'!$G9))),1)+DAY('Revenue Streams'!$E9)-1,EOMONTH((L$2-N('Revenue Streams'!$G9)),0)))&lt;=(L$3-N('Revenue Streams'!$G9)))*((MIN(DATE(YEAR((L$2-N('Revenue Streams'!$G9))),MONTH((L$2-N('Revenue Streams'!$G9))),1)+DAY('Revenue Streams'!$E9)-1,EOMONTH((L$2-N('Revenue Streams'!$G9)),0)))&gt;='Revenue Streams'!$E9)*((MIN(DATE(YEAR((L$2-N('Revenue Streams'!$G9))),MONTH((L$2-N('Revenue Streams'!$G9))),1)+DAY('Revenue Streams'!$E9)-1,EOMONTH((L$2-N('Revenue Streams'!$G9)),0)))&lt;=IF('Revenue Streams'!$F9="",DATE(9999,1,1),'Revenue Streams'!$F9))+((MIN(EOMONTH((L$2-N('Revenue Streams'!$G9)),0)+DAY('Revenue Streams'!$E9),EOMONTH((L$2-N('Revenue Streams'!$G9)),1)))&gt;=(L$2-N('Revenue Streams'!$G9)))*((MIN(EOMONTH((L$2-N('Revenue Streams'!$G9)),0)+DAY('Revenue Streams'!$E9),EOMONTH((L$2-N('Revenue Streams'!$G9)),1)))&lt;=(L$3-N('Revenue Streams'!$G9)))*((MIN(EOMONTH((L$2-N('Revenue Streams'!$G9)),0)+DAY('Revenue Streams'!$E9),EOMONTH((L$2-N('Revenue Streams'!$G9)),1)))&gt;='Revenue Streams'!$E9)*((MIN(EOMONTH((L$2-N('Revenue Streams'!$G9)),0)+DAY('Revenue Streams'!$E9),EOMONTH((L$2-N('Revenue Streams'!$G9)),1)))&lt;=IF('Revenue Streams'!$F9="",DATE(9999,1,1),'Revenue Streams'!$F9))+((MIN(EOMONTH((L$2-N('Revenue Streams'!$G9)),1)+DAY('Revenue Streams'!$E9),EOMONTH((L$2-N('Revenue Streams'!$G9)),2)))&gt;=(L$2-N('Revenue Streams'!$G9)))*((MIN(EOMONTH((L$2-N('Revenue Streams'!$G9)),1)+DAY('Revenue Streams'!$E9),EOMONTH((L$2-N('Revenue Streams'!$G9)),2)))&lt;=(L$3-N('Revenue Streams'!$G9)))*((MIN(EOMONTH((L$2-N('Revenue Streams'!$G9)),1)+DAY('Revenue Streams'!$E9),EOMONTH((L$2-N('Revenue Streams'!$G9)),2)))&gt;='Revenue Streams'!$E9)*((MIN(EOMONTH((L$2-N('Revenue Streams'!$G9)),1)+DAY('Revenue Streams'!$E9),EOMONTH((L$2-N('Revenue Streams'!$G9)),2)))&lt;=IF('Revenue Streams'!$F9="",DATE(9999,1,1),'Revenue Streams'!$F9))),IF(('Revenue Streams'!$E9&gt;=(L$2-N('Revenue Streams'!$G9)))*('Revenue Streams'!$E9&lt;=(L$3-N('Revenue Streams'!$G9)))=1,'Revenue Streams'!$D9,0)))</f>
        <v/>
      </c>
      <c r="M11" s="22">
        <f>IF(OR('Revenue Streams'!$D9="",'Revenue Streams'!$E9=""),0,IF('Revenue Streams'!$C9="Monthly",'Revenue Streams'!$D9*(((MIN(DATE(YEAR((M$2-N('Revenue Streams'!$G9))),MONTH((M$2-N('Revenue Streams'!$G9))),1)+DAY('Revenue Streams'!$E9)-1,EOMONTH((M$2-N('Revenue Streams'!$G9)),0)))&gt;=(M$2-N('Revenue Streams'!$G9)))*((MIN(DATE(YEAR((M$2-N('Revenue Streams'!$G9))),MONTH((M$2-N('Revenue Streams'!$G9))),1)+DAY('Revenue Streams'!$E9)-1,EOMONTH((M$2-N('Revenue Streams'!$G9)),0)))&lt;=(M$3-N('Revenue Streams'!$G9)))*((MIN(DATE(YEAR((M$2-N('Revenue Streams'!$G9))),MONTH((M$2-N('Revenue Streams'!$G9))),1)+DAY('Revenue Streams'!$E9)-1,EOMONTH((M$2-N('Revenue Streams'!$G9)),0)))&gt;='Revenue Streams'!$E9)*((MIN(DATE(YEAR((M$2-N('Revenue Streams'!$G9))),MONTH((M$2-N('Revenue Streams'!$G9))),1)+DAY('Revenue Streams'!$E9)-1,EOMONTH((M$2-N('Revenue Streams'!$G9)),0)))&lt;=IF('Revenue Streams'!$F9="",DATE(9999,1,1),'Revenue Streams'!$F9))+((MIN(EOMONTH((M$2-N('Revenue Streams'!$G9)),0)+DAY('Revenue Streams'!$E9),EOMONTH((M$2-N('Revenue Streams'!$G9)),1)))&gt;=(M$2-N('Revenue Streams'!$G9)))*((MIN(EOMONTH((M$2-N('Revenue Streams'!$G9)),0)+DAY('Revenue Streams'!$E9),EOMONTH((M$2-N('Revenue Streams'!$G9)),1)))&lt;=(M$3-N('Revenue Streams'!$G9)))*((MIN(EOMONTH((M$2-N('Revenue Streams'!$G9)),0)+DAY('Revenue Streams'!$E9),EOMONTH((M$2-N('Revenue Streams'!$G9)),1)))&gt;='Revenue Streams'!$E9)*((MIN(EOMONTH((M$2-N('Revenue Streams'!$G9)),0)+DAY('Revenue Streams'!$E9),EOMONTH((M$2-N('Revenue Streams'!$G9)),1)))&lt;=IF('Revenue Streams'!$F9="",DATE(9999,1,1),'Revenue Streams'!$F9))+((MIN(EOMONTH((M$2-N('Revenue Streams'!$G9)),1)+DAY('Revenue Streams'!$E9),EOMONTH((M$2-N('Revenue Streams'!$G9)),2)))&gt;=(M$2-N('Revenue Streams'!$G9)))*((MIN(EOMONTH((M$2-N('Revenue Streams'!$G9)),1)+DAY('Revenue Streams'!$E9),EOMONTH((M$2-N('Revenue Streams'!$G9)),2)))&lt;=(M$3-N('Revenue Streams'!$G9)))*((MIN(EOMONTH((M$2-N('Revenue Streams'!$G9)),1)+DAY('Revenue Streams'!$E9),EOMONTH((M$2-N('Revenue Streams'!$G9)),2)))&gt;='Revenue Streams'!$E9)*((MIN(EOMONTH((M$2-N('Revenue Streams'!$G9)),1)+DAY('Revenue Streams'!$E9),EOMONTH((M$2-N('Revenue Streams'!$G9)),2)))&lt;=IF('Revenue Streams'!$F9="",DATE(9999,1,1),'Revenue Streams'!$F9))),IF(('Revenue Streams'!$E9&gt;=(M$2-N('Revenue Streams'!$G9)))*('Revenue Streams'!$E9&lt;=(M$3-N('Revenue Streams'!$G9)))=1,'Revenue Streams'!$D9,0)))</f>
        <v/>
      </c>
      <c r="N11" s="22">
        <f>IF(OR('Revenue Streams'!$D9="",'Revenue Streams'!$E9=""),0,IF('Revenue Streams'!$C9="Monthly",'Revenue Streams'!$D9*(((MIN(DATE(YEAR((N$2-N('Revenue Streams'!$G9))),MONTH((N$2-N('Revenue Streams'!$G9))),1)+DAY('Revenue Streams'!$E9)-1,EOMONTH((N$2-N('Revenue Streams'!$G9)),0)))&gt;=(N$2-N('Revenue Streams'!$G9)))*((MIN(DATE(YEAR((N$2-N('Revenue Streams'!$G9))),MONTH((N$2-N('Revenue Streams'!$G9))),1)+DAY('Revenue Streams'!$E9)-1,EOMONTH((N$2-N('Revenue Streams'!$G9)),0)))&lt;=(N$3-N('Revenue Streams'!$G9)))*((MIN(DATE(YEAR((N$2-N('Revenue Streams'!$G9))),MONTH((N$2-N('Revenue Streams'!$G9))),1)+DAY('Revenue Streams'!$E9)-1,EOMONTH((N$2-N('Revenue Streams'!$G9)),0)))&gt;='Revenue Streams'!$E9)*((MIN(DATE(YEAR((N$2-N('Revenue Streams'!$G9))),MONTH((N$2-N('Revenue Streams'!$G9))),1)+DAY('Revenue Streams'!$E9)-1,EOMONTH((N$2-N('Revenue Streams'!$G9)),0)))&lt;=IF('Revenue Streams'!$F9="",DATE(9999,1,1),'Revenue Streams'!$F9))+((MIN(EOMONTH((N$2-N('Revenue Streams'!$G9)),0)+DAY('Revenue Streams'!$E9),EOMONTH((N$2-N('Revenue Streams'!$G9)),1)))&gt;=(N$2-N('Revenue Streams'!$G9)))*((MIN(EOMONTH((N$2-N('Revenue Streams'!$G9)),0)+DAY('Revenue Streams'!$E9),EOMONTH((N$2-N('Revenue Streams'!$G9)),1)))&lt;=(N$3-N('Revenue Streams'!$G9)))*((MIN(EOMONTH((N$2-N('Revenue Streams'!$G9)),0)+DAY('Revenue Streams'!$E9),EOMONTH((N$2-N('Revenue Streams'!$G9)),1)))&gt;='Revenue Streams'!$E9)*((MIN(EOMONTH((N$2-N('Revenue Streams'!$G9)),0)+DAY('Revenue Streams'!$E9),EOMONTH((N$2-N('Revenue Streams'!$G9)),1)))&lt;=IF('Revenue Streams'!$F9="",DATE(9999,1,1),'Revenue Streams'!$F9))+((MIN(EOMONTH((N$2-N('Revenue Streams'!$G9)),1)+DAY('Revenue Streams'!$E9),EOMONTH((N$2-N('Revenue Streams'!$G9)),2)))&gt;=(N$2-N('Revenue Streams'!$G9)))*((MIN(EOMONTH((N$2-N('Revenue Streams'!$G9)),1)+DAY('Revenue Streams'!$E9),EOMONTH((N$2-N('Revenue Streams'!$G9)),2)))&lt;=(N$3-N('Revenue Streams'!$G9)))*((MIN(EOMONTH((N$2-N('Revenue Streams'!$G9)),1)+DAY('Revenue Streams'!$E9),EOMONTH((N$2-N('Revenue Streams'!$G9)),2)))&gt;='Revenue Streams'!$E9)*((MIN(EOMONTH((N$2-N('Revenue Streams'!$G9)),1)+DAY('Revenue Streams'!$E9),EOMONTH((N$2-N('Revenue Streams'!$G9)),2)))&lt;=IF('Revenue Streams'!$F9="",DATE(9999,1,1),'Revenue Streams'!$F9))),IF(('Revenue Streams'!$E9&gt;=(N$2-N('Revenue Streams'!$G9)))*('Revenue Streams'!$E9&lt;=(N$3-N('Revenue Streams'!$G9)))=1,'Revenue Streams'!$D9,0)))</f>
        <v/>
      </c>
      <c r="O11" s="22">
        <f>IF(OR('Revenue Streams'!$D9="",'Revenue Streams'!$E9=""),0,IF('Revenue Streams'!$C9="Monthly",'Revenue Streams'!$D9*(((MIN(DATE(YEAR((O$2-N('Revenue Streams'!$G9))),MONTH((O$2-N('Revenue Streams'!$G9))),1)+DAY('Revenue Streams'!$E9)-1,EOMONTH((O$2-N('Revenue Streams'!$G9)),0)))&gt;=(O$2-N('Revenue Streams'!$G9)))*((MIN(DATE(YEAR((O$2-N('Revenue Streams'!$G9))),MONTH((O$2-N('Revenue Streams'!$G9))),1)+DAY('Revenue Streams'!$E9)-1,EOMONTH((O$2-N('Revenue Streams'!$G9)),0)))&lt;=(O$3-N('Revenue Streams'!$G9)))*((MIN(DATE(YEAR((O$2-N('Revenue Streams'!$G9))),MONTH((O$2-N('Revenue Streams'!$G9))),1)+DAY('Revenue Streams'!$E9)-1,EOMONTH((O$2-N('Revenue Streams'!$G9)),0)))&gt;='Revenue Streams'!$E9)*((MIN(DATE(YEAR((O$2-N('Revenue Streams'!$G9))),MONTH((O$2-N('Revenue Streams'!$G9))),1)+DAY('Revenue Streams'!$E9)-1,EOMONTH((O$2-N('Revenue Streams'!$G9)),0)))&lt;=IF('Revenue Streams'!$F9="",DATE(9999,1,1),'Revenue Streams'!$F9))+((MIN(EOMONTH((O$2-N('Revenue Streams'!$G9)),0)+DAY('Revenue Streams'!$E9),EOMONTH((O$2-N('Revenue Streams'!$G9)),1)))&gt;=(O$2-N('Revenue Streams'!$G9)))*((MIN(EOMONTH((O$2-N('Revenue Streams'!$G9)),0)+DAY('Revenue Streams'!$E9),EOMONTH((O$2-N('Revenue Streams'!$G9)),1)))&lt;=(O$3-N('Revenue Streams'!$G9)))*((MIN(EOMONTH((O$2-N('Revenue Streams'!$G9)),0)+DAY('Revenue Streams'!$E9),EOMONTH((O$2-N('Revenue Streams'!$G9)),1)))&gt;='Revenue Streams'!$E9)*((MIN(EOMONTH((O$2-N('Revenue Streams'!$G9)),0)+DAY('Revenue Streams'!$E9),EOMONTH((O$2-N('Revenue Streams'!$G9)),1)))&lt;=IF('Revenue Streams'!$F9="",DATE(9999,1,1),'Revenue Streams'!$F9))+((MIN(EOMONTH((O$2-N('Revenue Streams'!$G9)),1)+DAY('Revenue Streams'!$E9),EOMONTH((O$2-N('Revenue Streams'!$G9)),2)))&gt;=(O$2-N('Revenue Streams'!$G9)))*((MIN(EOMONTH((O$2-N('Revenue Streams'!$G9)),1)+DAY('Revenue Streams'!$E9),EOMONTH((O$2-N('Revenue Streams'!$G9)),2)))&lt;=(O$3-N('Revenue Streams'!$G9)))*((MIN(EOMONTH((O$2-N('Revenue Streams'!$G9)),1)+DAY('Revenue Streams'!$E9),EOMONTH((O$2-N('Revenue Streams'!$G9)),2)))&gt;='Revenue Streams'!$E9)*((MIN(EOMONTH((O$2-N('Revenue Streams'!$G9)),1)+DAY('Revenue Streams'!$E9),EOMONTH((O$2-N('Revenue Streams'!$G9)),2)))&lt;=IF('Revenue Streams'!$F9="",DATE(9999,1,1),'Revenue Streams'!$F9))),IF(('Revenue Streams'!$E9&gt;=(O$2-N('Revenue Streams'!$G9)))*('Revenue Streams'!$E9&lt;=(O$3-N('Revenue Streams'!$G9)))=1,'Revenue Streams'!$D9,0)))</f>
        <v/>
      </c>
      <c r="Q11" s="22">
        <f>IF(OR('Revenue Streams'!$D9="",'Revenue Streams'!$E9=""),0,IF('Revenue Streams'!$C9="Monthly",'Revenue Streams'!$D9*(((MIN(DATE(YEAR((Q$2-N('Revenue Streams'!$G9))),MONTH((Q$2-N('Revenue Streams'!$G9))),1)+DAY('Revenue Streams'!$E9)-1,EOMONTH((Q$2-N('Revenue Streams'!$G9)),0)))&gt;=(Q$2-N('Revenue Streams'!$G9)))*((MIN(DATE(YEAR((Q$2-N('Revenue Streams'!$G9))),MONTH((Q$2-N('Revenue Streams'!$G9))),1)+DAY('Revenue Streams'!$E9)-1,EOMONTH((Q$2-N('Revenue Streams'!$G9)),0)))&lt;=(Q$3-N('Revenue Streams'!$G9)))*((MIN(DATE(YEAR((Q$2-N('Revenue Streams'!$G9))),MONTH((Q$2-N('Revenue Streams'!$G9))),1)+DAY('Revenue Streams'!$E9)-1,EOMONTH((Q$2-N('Revenue Streams'!$G9)),0)))&gt;='Revenue Streams'!$E9)*((MIN(DATE(YEAR((Q$2-N('Revenue Streams'!$G9))),MONTH((Q$2-N('Revenue Streams'!$G9))),1)+DAY('Revenue Streams'!$E9)-1,EOMONTH((Q$2-N('Revenue Streams'!$G9)),0)))&lt;=IF('Revenue Streams'!$F9="",DATE(9999,1,1),'Revenue Streams'!$F9))+((MIN(EOMONTH((Q$2-N('Revenue Streams'!$G9)),0)+DAY('Revenue Streams'!$E9),EOMONTH((Q$2-N('Revenue Streams'!$G9)),1)))&gt;=(Q$2-N('Revenue Streams'!$G9)))*((MIN(EOMONTH((Q$2-N('Revenue Streams'!$G9)),0)+DAY('Revenue Streams'!$E9),EOMONTH((Q$2-N('Revenue Streams'!$G9)),1)))&lt;=(Q$3-N('Revenue Streams'!$G9)))*((MIN(EOMONTH((Q$2-N('Revenue Streams'!$G9)),0)+DAY('Revenue Streams'!$E9),EOMONTH((Q$2-N('Revenue Streams'!$G9)),1)))&gt;='Revenue Streams'!$E9)*((MIN(EOMONTH((Q$2-N('Revenue Streams'!$G9)),0)+DAY('Revenue Streams'!$E9),EOMONTH((Q$2-N('Revenue Streams'!$G9)),1)))&lt;=IF('Revenue Streams'!$F9="",DATE(9999,1,1),'Revenue Streams'!$F9))+((MIN(EOMONTH((Q$2-N('Revenue Streams'!$G9)),1)+DAY('Revenue Streams'!$E9),EOMONTH((Q$2-N('Revenue Streams'!$G9)),2)))&gt;=(Q$2-N('Revenue Streams'!$G9)))*((MIN(EOMONTH((Q$2-N('Revenue Streams'!$G9)),1)+DAY('Revenue Streams'!$E9),EOMONTH((Q$2-N('Revenue Streams'!$G9)),2)))&lt;=(Q$3-N('Revenue Streams'!$G9)))*((MIN(EOMONTH((Q$2-N('Revenue Streams'!$G9)),1)+DAY('Revenue Streams'!$E9),EOMONTH((Q$2-N('Revenue Streams'!$G9)),2)))&gt;='Revenue Streams'!$E9)*((MIN(EOMONTH((Q$2-N('Revenue Streams'!$G9)),1)+DAY('Revenue Streams'!$E9),EOMONTH((Q$2-N('Revenue Streams'!$G9)),2)))&lt;=IF('Revenue Streams'!$F9="",DATE(9999,1,1),'Revenue Streams'!$F9))),IF(('Revenue Streams'!$E9&gt;=(Q$2-N('Revenue Streams'!$G9)))*('Revenue Streams'!$E9&lt;=(Q$3-N('Revenue Streams'!$G9)))=1,'Revenue Streams'!$D9,0)))</f>
        <v/>
      </c>
      <c r="R11" s="22">
        <f>IF(OR('Revenue Streams'!$D9="",'Revenue Streams'!$E9=""),0,IF('Revenue Streams'!$C9="Monthly",'Revenue Streams'!$D9*(((MIN(DATE(YEAR((R$2-N('Revenue Streams'!$G9))),MONTH((R$2-N('Revenue Streams'!$G9))),1)+DAY('Revenue Streams'!$E9)-1,EOMONTH((R$2-N('Revenue Streams'!$G9)),0)))&gt;=(R$2-N('Revenue Streams'!$G9)))*((MIN(DATE(YEAR((R$2-N('Revenue Streams'!$G9))),MONTH((R$2-N('Revenue Streams'!$G9))),1)+DAY('Revenue Streams'!$E9)-1,EOMONTH((R$2-N('Revenue Streams'!$G9)),0)))&lt;=(R$3-N('Revenue Streams'!$G9)))*((MIN(DATE(YEAR((R$2-N('Revenue Streams'!$G9))),MONTH((R$2-N('Revenue Streams'!$G9))),1)+DAY('Revenue Streams'!$E9)-1,EOMONTH((R$2-N('Revenue Streams'!$G9)),0)))&gt;='Revenue Streams'!$E9)*((MIN(DATE(YEAR((R$2-N('Revenue Streams'!$G9))),MONTH((R$2-N('Revenue Streams'!$G9))),1)+DAY('Revenue Streams'!$E9)-1,EOMONTH((R$2-N('Revenue Streams'!$G9)),0)))&lt;=IF('Revenue Streams'!$F9="",DATE(9999,1,1),'Revenue Streams'!$F9))+((MIN(EOMONTH((R$2-N('Revenue Streams'!$G9)),0)+DAY('Revenue Streams'!$E9),EOMONTH((R$2-N('Revenue Streams'!$G9)),1)))&gt;=(R$2-N('Revenue Streams'!$G9)))*((MIN(EOMONTH((R$2-N('Revenue Streams'!$G9)),0)+DAY('Revenue Streams'!$E9),EOMONTH((R$2-N('Revenue Streams'!$G9)),1)))&lt;=(R$3-N('Revenue Streams'!$G9)))*((MIN(EOMONTH((R$2-N('Revenue Streams'!$G9)),0)+DAY('Revenue Streams'!$E9),EOMONTH((R$2-N('Revenue Streams'!$G9)),1)))&gt;='Revenue Streams'!$E9)*((MIN(EOMONTH((R$2-N('Revenue Streams'!$G9)),0)+DAY('Revenue Streams'!$E9),EOMONTH((R$2-N('Revenue Streams'!$G9)),1)))&lt;=IF('Revenue Streams'!$F9="",DATE(9999,1,1),'Revenue Streams'!$F9))+((MIN(EOMONTH((R$2-N('Revenue Streams'!$G9)),1)+DAY('Revenue Streams'!$E9),EOMONTH((R$2-N('Revenue Streams'!$G9)),2)))&gt;=(R$2-N('Revenue Streams'!$G9)))*((MIN(EOMONTH((R$2-N('Revenue Streams'!$G9)),1)+DAY('Revenue Streams'!$E9),EOMONTH((R$2-N('Revenue Streams'!$G9)),2)))&lt;=(R$3-N('Revenue Streams'!$G9)))*((MIN(EOMONTH((R$2-N('Revenue Streams'!$G9)),1)+DAY('Revenue Streams'!$E9),EOMONTH((R$2-N('Revenue Streams'!$G9)),2)))&gt;='Revenue Streams'!$E9)*((MIN(EOMONTH((R$2-N('Revenue Streams'!$G9)),1)+DAY('Revenue Streams'!$E9),EOMONTH((R$2-N('Revenue Streams'!$G9)),2)))&lt;=IF('Revenue Streams'!$F9="",DATE(9999,1,1),'Revenue Streams'!$F9))),IF(('Revenue Streams'!$E9&gt;=(R$2-N('Revenue Streams'!$G9)))*('Revenue Streams'!$E9&lt;=(R$3-N('Revenue Streams'!$G9)))=1,'Revenue Streams'!$D9,0)))</f>
        <v/>
      </c>
      <c r="S11" s="22">
        <f>IF(OR('Revenue Streams'!$D9="",'Revenue Streams'!$E9=""),0,IF('Revenue Streams'!$C9="Monthly",'Revenue Streams'!$D9*(((MIN(DATE(YEAR((S$2-N('Revenue Streams'!$G9))),MONTH((S$2-N('Revenue Streams'!$G9))),1)+DAY('Revenue Streams'!$E9)-1,EOMONTH((S$2-N('Revenue Streams'!$G9)),0)))&gt;=(S$2-N('Revenue Streams'!$G9)))*((MIN(DATE(YEAR((S$2-N('Revenue Streams'!$G9))),MONTH((S$2-N('Revenue Streams'!$G9))),1)+DAY('Revenue Streams'!$E9)-1,EOMONTH((S$2-N('Revenue Streams'!$G9)),0)))&lt;=(S$3-N('Revenue Streams'!$G9)))*((MIN(DATE(YEAR((S$2-N('Revenue Streams'!$G9))),MONTH((S$2-N('Revenue Streams'!$G9))),1)+DAY('Revenue Streams'!$E9)-1,EOMONTH((S$2-N('Revenue Streams'!$G9)),0)))&gt;='Revenue Streams'!$E9)*((MIN(DATE(YEAR((S$2-N('Revenue Streams'!$G9))),MONTH((S$2-N('Revenue Streams'!$G9))),1)+DAY('Revenue Streams'!$E9)-1,EOMONTH((S$2-N('Revenue Streams'!$G9)),0)))&lt;=IF('Revenue Streams'!$F9="",DATE(9999,1,1),'Revenue Streams'!$F9))+((MIN(EOMONTH((S$2-N('Revenue Streams'!$G9)),0)+DAY('Revenue Streams'!$E9),EOMONTH((S$2-N('Revenue Streams'!$G9)),1)))&gt;=(S$2-N('Revenue Streams'!$G9)))*((MIN(EOMONTH((S$2-N('Revenue Streams'!$G9)),0)+DAY('Revenue Streams'!$E9),EOMONTH((S$2-N('Revenue Streams'!$G9)),1)))&lt;=(S$3-N('Revenue Streams'!$G9)))*((MIN(EOMONTH((S$2-N('Revenue Streams'!$G9)),0)+DAY('Revenue Streams'!$E9),EOMONTH((S$2-N('Revenue Streams'!$G9)),1)))&gt;='Revenue Streams'!$E9)*((MIN(EOMONTH((S$2-N('Revenue Streams'!$G9)),0)+DAY('Revenue Streams'!$E9),EOMONTH((S$2-N('Revenue Streams'!$G9)),1)))&lt;=IF('Revenue Streams'!$F9="",DATE(9999,1,1),'Revenue Streams'!$F9))+((MIN(EOMONTH((S$2-N('Revenue Streams'!$G9)),1)+DAY('Revenue Streams'!$E9),EOMONTH((S$2-N('Revenue Streams'!$G9)),2)))&gt;=(S$2-N('Revenue Streams'!$G9)))*((MIN(EOMONTH((S$2-N('Revenue Streams'!$G9)),1)+DAY('Revenue Streams'!$E9),EOMONTH((S$2-N('Revenue Streams'!$G9)),2)))&lt;=(S$3-N('Revenue Streams'!$G9)))*((MIN(EOMONTH((S$2-N('Revenue Streams'!$G9)),1)+DAY('Revenue Streams'!$E9),EOMONTH((S$2-N('Revenue Streams'!$G9)),2)))&gt;='Revenue Streams'!$E9)*((MIN(EOMONTH((S$2-N('Revenue Streams'!$G9)),1)+DAY('Revenue Streams'!$E9),EOMONTH((S$2-N('Revenue Streams'!$G9)),2)))&lt;=IF('Revenue Streams'!$F9="",DATE(9999,1,1),'Revenue Streams'!$F9))),IF(('Revenue Streams'!$E9&gt;=(S$2-N('Revenue Streams'!$G9)))*('Revenue Streams'!$E9&lt;=(S$3-N('Revenue Streams'!$G9)))=1,'Revenue Streams'!$D9,0)))</f>
        <v/>
      </c>
      <c r="T11" s="22">
        <f>IF(OR('Revenue Streams'!$D9="",'Revenue Streams'!$E9=""),0,IF('Revenue Streams'!$C9="Monthly",'Revenue Streams'!$D9*(((MIN(DATE(YEAR((T$2-N('Revenue Streams'!$G9))),MONTH((T$2-N('Revenue Streams'!$G9))),1)+DAY('Revenue Streams'!$E9)-1,EOMONTH((T$2-N('Revenue Streams'!$G9)),0)))&gt;=(T$2-N('Revenue Streams'!$G9)))*((MIN(DATE(YEAR((T$2-N('Revenue Streams'!$G9))),MONTH((T$2-N('Revenue Streams'!$G9))),1)+DAY('Revenue Streams'!$E9)-1,EOMONTH((T$2-N('Revenue Streams'!$G9)),0)))&lt;=(T$3-N('Revenue Streams'!$G9)))*((MIN(DATE(YEAR((T$2-N('Revenue Streams'!$G9))),MONTH((T$2-N('Revenue Streams'!$G9))),1)+DAY('Revenue Streams'!$E9)-1,EOMONTH((T$2-N('Revenue Streams'!$G9)),0)))&gt;='Revenue Streams'!$E9)*((MIN(DATE(YEAR((T$2-N('Revenue Streams'!$G9))),MONTH((T$2-N('Revenue Streams'!$G9))),1)+DAY('Revenue Streams'!$E9)-1,EOMONTH((T$2-N('Revenue Streams'!$G9)),0)))&lt;=IF('Revenue Streams'!$F9="",DATE(9999,1,1),'Revenue Streams'!$F9))+((MIN(EOMONTH((T$2-N('Revenue Streams'!$G9)),0)+DAY('Revenue Streams'!$E9),EOMONTH((T$2-N('Revenue Streams'!$G9)),1)))&gt;=(T$2-N('Revenue Streams'!$G9)))*((MIN(EOMONTH((T$2-N('Revenue Streams'!$G9)),0)+DAY('Revenue Streams'!$E9),EOMONTH((T$2-N('Revenue Streams'!$G9)),1)))&lt;=(T$3-N('Revenue Streams'!$G9)))*((MIN(EOMONTH((T$2-N('Revenue Streams'!$G9)),0)+DAY('Revenue Streams'!$E9),EOMONTH((T$2-N('Revenue Streams'!$G9)),1)))&gt;='Revenue Streams'!$E9)*((MIN(EOMONTH((T$2-N('Revenue Streams'!$G9)),0)+DAY('Revenue Streams'!$E9),EOMONTH((T$2-N('Revenue Streams'!$G9)),1)))&lt;=IF('Revenue Streams'!$F9="",DATE(9999,1,1),'Revenue Streams'!$F9))+((MIN(EOMONTH((T$2-N('Revenue Streams'!$G9)),1)+DAY('Revenue Streams'!$E9),EOMONTH((T$2-N('Revenue Streams'!$G9)),2)))&gt;=(T$2-N('Revenue Streams'!$G9)))*((MIN(EOMONTH((T$2-N('Revenue Streams'!$G9)),1)+DAY('Revenue Streams'!$E9),EOMONTH((T$2-N('Revenue Streams'!$G9)),2)))&lt;=(T$3-N('Revenue Streams'!$G9)))*((MIN(EOMONTH((T$2-N('Revenue Streams'!$G9)),1)+DAY('Revenue Streams'!$E9),EOMONTH((T$2-N('Revenue Streams'!$G9)),2)))&gt;='Revenue Streams'!$E9)*((MIN(EOMONTH((T$2-N('Revenue Streams'!$G9)),1)+DAY('Revenue Streams'!$E9),EOMONTH((T$2-N('Revenue Streams'!$G9)),2)))&lt;=IF('Revenue Streams'!$F9="",DATE(9999,1,1),'Revenue Streams'!$F9))),IF(('Revenue Streams'!$E9&gt;=(T$2-N('Revenue Streams'!$G9)))*('Revenue Streams'!$E9&lt;=(T$3-N('Revenue Streams'!$G9)))=1,'Revenue Streams'!$D9,0)))</f>
        <v/>
      </c>
      <c r="U11" s="22">
        <f>IF(OR('Revenue Streams'!$D9="",'Revenue Streams'!$E9=""),0,IF('Revenue Streams'!$C9="Monthly",'Revenue Streams'!$D9*(((MIN(DATE(YEAR((U$2-N('Revenue Streams'!$G9))),MONTH((U$2-N('Revenue Streams'!$G9))),1)+DAY('Revenue Streams'!$E9)-1,EOMONTH((U$2-N('Revenue Streams'!$G9)),0)))&gt;=(U$2-N('Revenue Streams'!$G9)))*((MIN(DATE(YEAR((U$2-N('Revenue Streams'!$G9))),MONTH((U$2-N('Revenue Streams'!$G9))),1)+DAY('Revenue Streams'!$E9)-1,EOMONTH((U$2-N('Revenue Streams'!$G9)),0)))&lt;=(U$3-N('Revenue Streams'!$G9)))*((MIN(DATE(YEAR((U$2-N('Revenue Streams'!$G9))),MONTH((U$2-N('Revenue Streams'!$G9))),1)+DAY('Revenue Streams'!$E9)-1,EOMONTH((U$2-N('Revenue Streams'!$G9)),0)))&gt;='Revenue Streams'!$E9)*((MIN(DATE(YEAR((U$2-N('Revenue Streams'!$G9))),MONTH((U$2-N('Revenue Streams'!$G9))),1)+DAY('Revenue Streams'!$E9)-1,EOMONTH((U$2-N('Revenue Streams'!$G9)),0)))&lt;=IF('Revenue Streams'!$F9="",DATE(9999,1,1),'Revenue Streams'!$F9))+((MIN(EOMONTH((U$2-N('Revenue Streams'!$G9)),0)+DAY('Revenue Streams'!$E9),EOMONTH((U$2-N('Revenue Streams'!$G9)),1)))&gt;=(U$2-N('Revenue Streams'!$G9)))*((MIN(EOMONTH((U$2-N('Revenue Streams'!$G9)),0)+DAY('Revenue Streams'!$E9),EOMONTH((U$2-N('Revenue Streams'!$G9)),1)))&lt;=(U$3-N('Revenue Streams'!$G9)))*((MIN(EOMONTH((U$2-N('Revenue Streams'!$G9)),0)+DAY('Revenue Streams'!$E9),EOMONTH((U$2-N('Revenue Streams'!$G9)),1)))&gt;='Revenue Streams'!$E9)*((MIN(EOMONTH((U$2-N('Revenue Streams'!$G9)),0)+DAY('Revenue Streams'!$E9),EOMONTH((U$2-N('Revenue Streams'!$G9)),1)))&lt;=IF('Revenue Streams'!$F9="",DATE(9999,1,1),'Revenue Streams'!$F9))+((MIN(EOMONTH((U$2-N('Revenue Streams'!$G9)),1)+DAY('Revenue Streams'!$E9),EOMONTH((U$2-N('Revenue Streams'!$G9)),2)))&gt;=(U$2-N('Revenue Streams'!$G9)))*((MIN(EOMONTH((U$2-N('Revenue Streams'!$G9)),1)+DAY('Revenue Streams'!$E9),EOMONTH((U$2-N('Revenue Streams'!$G9)),2)))&lt;=(U$3-N('Revenue Streams'!$G9)))*((MIN(EOMONTH((U$2-N('Revenue Streams'!$G9)),1)+DAY('Revenue Streams'!$E9),EOMONTH((U$2-N('Revenue Streams'!$G9)),2)))&gt;='Revenue Streams'!$E9)*((MIN(EOMONTH((U$2-N('Revenue Streams'!$G9)),1)+DAY('Revenue Streams'!$E9),EOMONTH((U$2-N('Revenue Streams'!$G9)),2)))&lt;=IF('Revenue Streams'!$F9="",DATE(9999,1,1),'Revenue Streams'!$F9))),IF(('Revenue Streams'!$E9&gt;=(U$2-N('Revenue Streams'!$G9)))*('Revenue Streams'!$E9&lt;=(U$3-N('Revenue Streams'!$G9)))=1,'Revenue Streams'!$D9,0)))</f>
        <v/>
      </c>
      <c r="V11" s="22">
        <f>IF(OR('Revenue Streams'!$D9="",'Revenue Streams'!$E9=""),0,IF('Revenue Streams'!$C9="Monthly",'Revenue Streams'!$D9*(((MIN(DATE(YEAR((V$2-N('Revenue Streams'!$G9))),MONTH((V$2-N('Revenue Streams'!$G9))),1)+DAY('Revenue Streams'!$E9)-1,EOMONTH((V$2-N('Revenue Streams'!$G9)),0)))&gt;=(V$2-N('Revenue Streams'!$G9)))*((MIN(DATE(YEAR((V$2-N('Revenue Streams'!$G9))),MONTH((V$2-N('Revenue Streams'!$G9))),1)+DAY('Revenue Streams'!$E9)-1,EOMONTH((V$2-N('Revenue Streams'!$G9)),0)))&lt;=(V$3-N('Revenue Streams'!$G9)))*((MIN(DATE(YEAR((V$2-N('Revenue Streams'!$G9))),MONTH((V$2-N('Revenue Streams'!$G9))),1)+DAY('Revenue Streams'!$E9)-1,EOMONTH((V$2-N('Revenue Streams'!$G9)),0)))&gt;='Revenue Streams'!$E9)*((MIN(DATE(YEAR((V$2-N('Revenue Streams'!$G9))),MONTH((V$2-N('Revenue Streams'!$G9))),1)+DAY('Revenue Streams'!$E9)-1,EOMONTH((V$2-N('Revenue Streams'!$G9)),0)))&lt;=IF('Revenue Streams'!$F9="",DATE(9999,1,1),'Revenue Streams'!$F9))+((MIN(EOMONTH((V$2-N('Revenue Streams'!$G9)),0)+DAY('Revenue Streams'!$E9),EOMONTH((V$2-N('Revenue Streams'!$G9)),1)))&gt;=(V$2-N('Revenue Streams'!$G9)))*((MIN(EOMONTH((V$2-N('Revenue Streams'!$G9)),0)+DAY('Revenue Streams'!$E9),EOMONTH((V$2-N('Revenue Streams'!$G9)),1)))&lt;=(V$3-N('Revenue Streams'!$G9)))*((MIN(EOMONTH((V$2-N('Revenue Streams'!$G9)),0)+DAY('Revenue Streams'!$E9),EOMONTH((V$2-N('Revenue Streams'!$G9)),1)))&gt;='Revenue Streams'!$E9)*((MIN(EOMONTH((V$2-N('Revenue Streams'!$G9)),0)+DAY('Revenue Streams'!$E9),EOMONTH((V$2-N('Revenue Streams'!$G9)),1)))&lt;=IF('Revenue Streams'!$F9="",DATE(9999,1,1),'Revenue Streams'!$F9))+((MIN(EOMONTH((V$2-N('Revenue Streams'!$G9)),1)+DAY('Revenue Streams'!$E9),EOMONTH((V$2-N('Revenue Streams'!$G9)),2)))&gt;=(V$2-N('Revenue Streams'!$G9)))*((MIN(EOMONTH((V$2-N('Revenue Streams'!$G9)),1)+DAY('Revenue Streams'!$E9),EOMONTH((V$2-N('Revenue Streams'!$G9)),2)))&lt;=(V$3-N('Revenue Streams'!$G9)))*((MIN(EOMONTH((V$2-N('Revenue Streams'!$G9)),1)+DAY('Revenue Streams'!$E9),EOMONTH((V$2-N('Revenue Streams'!$G9)),2)))&gt;='Revenue Streams'!$E9)*((MIN(EOMONTH((V$2-N('Revenue Streams'!$G9)),1)+DAY('Revenue Streams'!$E9),EOMONTH((V$2-N('Revenue Streams'!$G9)),2)))&lt;=IF('Revenue Streams'!$F9="",DATE(9999,1,1),'Revenue Streams'!$F9))),IF(('Revenue Streams'!$E9&gt;=(V$2-N('Revenue Streams'!$G9)))*('Revenue Streams'!$E9&lt;=(V$3-N('Revenue Streams'!$G9)))=1,'Revenue Streams'!$D9,0)))</f>
        <v/>
      </c>
      <c r="W11" s="22">
        <f>IF(OR('Revenue Streams'!$D9="",'Revenue Streams'!$E9=""),0,IF('Revenue Streams'!$C9="Monthly",'Revenue Streams'!$D9*(((MIN(DATE(YEAR((W$2-N('Revenue Streams'!$G9))),MONTH((W$2-N('Revenue Streams'!$G9))),1)+DAY('Revenue Streams'!$E9)-1,EOMONTH((W$2-N('Revenue Streams'!$G9)),0)))&gt;=(W$2-N('Revenue Streams'!$G9)))*((MIN(DATE(YEAR((W$2-N('Revenue Streams'!$G9))),MONTH((W$2-N('Revenue Streams'!$G9))),1)+DAY('Revenue Streams'!$E9)-1,EOMONTH((W$2-N('Revenue Streams'!$G9)),0)))&lt;=(W$3-N('Revenue Streams'!$G9)))*((MIN(DATE(YEAR((W$2-N('Revenue Streams'!$G9))),MONTH((W$2-N('Revenue Streams'!$G9))),1)+DAY('Revenue Streams'!$E9)-1,EOMONTH((W$2-N('Revenue Streams'!$G9)),0)))&gt;='Revenue Streams'!$E9)*((MIN(DATE(YEAR((W$2-N('Revenue Streams'!$G9))),MONTH((W$2-N('Revenue Streams'!$G9))),1)+DAY('Revenue Streams'!$E9)-1,EOMONTH((W$2-N('Revenue Streams'!$G9)),0)))&lt;=IF('Revenue Streams'!$F9="",DATE(9999,1,1),'Revenue Streams'!$F9))+((MIN(EOMONTH((W$2-N('Revenue Streams'!$G9)),0)+DAY('Revenue Streams'!$E9),EOMONTH((W$2-N('Revenue Streams'!$G9)),1)))&gt;=(W$2-N('Revenue Streams'!$G9)))*((MIN(EOMONTH((W$2-N('Revenue Streams'!$G9)),0)+DAY('Revenue Streams'!$E9),EOMONTH((W$2-N('Revenue Streams'!$G9)),1)))&lt;=(W$3-N('Revenue Streams'!$G9)))*((MIN(EOMONTH((W$2-N('Revenue Streams'!$G9)),0)+DAY('Revenue Streams'!$E9),EOMONTH((W$2-N('Revenue Streams'!$G9)),1)))&gt;='Revenue Streams'!$E9)*((MIN(EOMONTH((W$2-N('Revenue Streams'!$G9)),0)+DAY('Revenue Streams'!$E9),EOMONTH((W$2-N('Revenue Streams'!$G9)),1)))&lt;=IF('Revenue Streams'!$F9="",DATE(9999,1,1),'Revenue Streams'!$F9))+((MIN(EOMONTH((W$2-N('Revenue Streams'!$G9)),1)+DAY('Revenue Streams'!$E9),EOMONTH((W$2-N('Revenue Streams'!$G9)),2)))&gt;=(W$2-N('Revenue Streams'!$G9)))*((MIN(EOMONTH((W$2-N('Revenue Streams'!$G9)),1)+DAY('Revenue Streams'!$E9),EOMONTH((W$2-N('Revenue Streams'!$G9)),2)))&lt;=(W$3-N('Revenue Streams'!$G9)))*((MIN(EOMONTH((W$2-N('Revenue Streams'!$G9)),1)+DAY('Revenue Streams'!$E9),EOMONTH((W$2-N('Revenue Streams'!$G9)),2)))&gt;='Revenue Streams'!$E9)*((MIN(EOMONTH((W$2-N('Revenue Streams'!$G9)),1)+DAY('Revenue Streams'!$E9),EOMONTH((W$2-N('Revenue Streams'!$G9)),2)))&lt;=IF('Revenue Streams'!$F9="",DATE(9999,1,1),'Revenue Streams'!$F9))),IF(('Revenue Streams'!$E9&gt;=(W$2-N('Revenue Streams'!$G9)))*('Revenue Streams'!$E9&lt;=(W$3-N('Revenue Streams'!$G9)))=1,'Revenue Streams'!$D9,0)))</f>
        <v/>
      </c>
      <c r="X11" s="22">
        <f>IF(OR('Revenue Streams'!$D9="",'Revenue Streams'!$E9=""),0,IF('Revenue Streams'!$C9="Monthly",'Revenue Streams'!$D9*(((MIN(DATE(YEAR((X$2-N('Revenue Streams'!$G9))),MONTH((X$2-N('Revenue Streams'!$G9))),1)+DAY('Revenue Streams'!$E9)-1,EOMONTH((X$2-N('Revenue Streams'!$G9)),0)))&gt;=(X$2-N('Revenue Streams'!$G9)))*((MIN(DATE(YEAR((X$2-N('Revenue Streams'!$G9))),MONTH((X$2-N('Revenue Streams'!$G9))),1)+DAY('Revenue Streams'!$E9)-1,EOMONTH((X$2-N('Revenue Streams'!$G9)),0)))&lt;=(X$3-N('Revenue Streams'!$G9)))*((MIN(DATE(YEAR((X$2-N('Revenue Streams'!$G9))),MONTH((X$2-N('Revenue Streams'!$G9))),1)+DAY('Revenue Streams'!$E9)-1,EOMONTH((X$2-N('Revenue Streams'!$G9)),0)))&gt;='Revenue Streams'!$E9)*((MIN(DATE(YEAR((X$2-N('Revenue Streams'!$G9))),MONTH((X$2-N('Revenue Streams'!$G9))),1)+DAY('Revenue Streams'!$E9)-1,EOMONTH((X$2-N('Revenue Streams'!$G9)),0)))&lt;=IF('Revenue Streams'!$F9="",DATE(9999,1,1),'Revenue Streams'!$F9))+((MIN(EOMONTH((X$2-N('Revenue Streams'!$G9)),0)+DAY('Revenue Streams'!$E9),EOMONTH((X$2-N('Revenue Streams'!$G9)),1)))&gt;=(X$2-N('Revenue Streams'!$G9)))*((MIN(EOMONTH((X$2-N('Revenue Streams'!$G9)),0)+DAY('Revenue Streams'!$E9),EOMONTH((X$2-N('Revenue Streams'!$G9)),1)))&lt;=(X$3-N('Revenue Streams'!$G9)))*((MIN(EOMONTH((X$2-N('Revenue Streams'!$G9)),0)+DAY('Revenue Streams'!$E9),EOMONTH((X$2-N('Revenue Streams'!$G9)),1)))&gt;='Revenue Streams'!$E9)*((MIN(EOMONTH((X$2-N('Revenue Streams'!$G9)),0)+DAY('Revenue Streams'!$E9),EOMONTH((X$2-N('Revenue Streams'!$G9)),1)))&lt;=IF('Revenue Streams'!$F9="",DATE(9999,1,1),'Revenue Streams'!$F9))+((MIN(EOMONTH((X$2-N('Revenue Streams'!$G9)),1)+DAY('Revenue Streams'!$E9),EOMONTH((X$2-N('Revenue Streams'!$G9)),2)))&gt;=(X$2-N('Revenue Streams'!$G9)))*((MIN(EOMONTH((X$2-N('Revenue Streams'!$G9)),1)+DAY('Revenue Streams'!$E9),EOMONTH((X$2-N('Revenue Streams'!$G9)),2)))&lt;=(X$3-N('Revenue Streams'!$G9)))*((MIN(EOMONTH((X$2-N('Revenue Streams'!$G9)),1)+DAY('Revenue Streams'!$E9),EOMONTH((X$2-N('Revenue Streams'!$G9)),2)))&gt;='Revenue Streams'!$E9)*((MIN(EOMONTH((X$2-N('Revenue Streams'!$G9)),1)+DAY('Revenue Streams'!$E9),EOMONTH((X$2-N('Revenue Streams'!$G9)),2)))&lt;=IF('Revenue Streams'!$F9="",DATE(9999,1,1),'Revenue Streams'!$F9))),IF(('Revenue Streams'!$E9&gt;=(X$2-N('Revenue Streams'!$G9)))*('Revenue Streams'!$E9&lt;=(X$3-N('Revenue Streams'!$G9)))=1,'Revenue Streams'!$D9,0)))</f>
        <v/>
      </c>
      <c r="Y11" s="22">
        <f>IF(OR('Revenue Streams'!$D9="",'Revenue Streams'!$E9=""),0,IF('Revenue Streams'!$C9="Monthly",'Revenue Streams'!$D9*(((MIN(DATE(YEAR((Y$2-N('Revenue Streams'!$G9))),MONTH((Y$2-N('Revenue Streams'!$G9))),1)+DAY('Revenue Streams'!$E9)-1,EOMONTH((Y$2-N('Revenue Streams'!$G9)),0)))&gt;=(Y$2-N('Revenue Streams'!$G9)))*((MIN(DATE(YEAR((Y$2-N('Revenue Streams'!$G9))),MONTH((Y$2-N('Revenue Streams'!$G9))),1)+DAY('Revenue Streams'!$E9)-1,EOMONTH((Y$2-N('Revenue Streams'!$G9)),0)))&lt;=(Y$3-N('Revenue Streams'!$G9)))*((MIN(DATE(YEAR((Y$2-N('Revenue Streams'!$G9))),MONTH((Y$2-N('Revenue Streams'!$G9))),1)+DAY('Revenue Streams'!$E9)-1,EOMONTH((Y$2-N('Revenue Streams'!$G9)),0)))&gt;='Revenue Streams'!$E9)*((MIN(DATE(YEAR((Y$2-N('Revenue Streams'!$G9))),MONTH((Y$2-N('Revenue Streams'!$G9))),1)+DAY('Revenue Streams'!$E9)-1,EOMONTH((Y$2-N('Revenue Streams'!$G9)),0)))&lt;=IF('Revenue Streams'!$F9="",DATE(9999,1,1),'Revenue Streams'!$F9))+((MIN(EOMONTH((Y$2-N('Revenue Streams'!$G9)),0)+DAY('Revenue Streams'!$E9),EOMONTH((Y$2-N('Revenue Streams'!$G9)),1)))&gt;=(Y$2-N('Revenue Streams'!$G9)))*((MIN(EOMONTH((Y$2-N('Revenue Streams'!$G9)),0)+DAY('Revenue Streams'!$E9),EOMONTH((Y$2-N('Revenue Streams'!$G9)),1)))&lt;=(Y$3-N('Revenue Streams'!$G9)))*((MIN(EOMONTH((Y$2-N('Revenue Streams'!$G9)),0)+DAY('Revenue Streams'!$E9),EOMONTH((Y$2-N('Revenue Streams'!$G9)),1)))&gt;='Revenue Streams'!$E9)*((MIN(EOMONTH((Y$2-N('Revenue Streams'!$G9)),0)+DAY('Revenue Streams'!$E9),EOMONTH((Y$2-N('Revenue Streams'!$G9)),1)))&lt;=IF('Revenue Streams'!$F9="",DATE(9999,1,1),'Revenue Streams'!$F9))+((MIN(EOMONTH((Y$2-N('Revenue Streams'!$G9)),1)+DAY('Revenue Streams'!$E9),EOMONTH((Y$2-N('Revenue Streams'!$G9)),2)))&gt;=(Y$2-N('Revenue Streams'!$G9)))*((MIN(EOMONTH((Y$2-N('Revenue Streams'!$G9)),1)+DAY('Revenue Streams'!$E9),EOMONTH((Y$2-N('Revenue Streams'!$G9)),2)))&lt;=(Y$3-N('Revenue Streams'!$G9)))*((MIN(EOMONTH((Y$2-N('Revenue Streams'!$G9)),1)+DAY('Revenue Streams'!$E9),EOMONTH((Y$2-N('Revenue Streams'!$G9)),2)))&gt;='Revenue Streams'!$E9)*((MIN(EOMONTH((Y$2-N('Revenue Streams'!$G9)),1)+DAY('Revenue Streams'!$E9),EOMONTH((Y$2-N('Revenue Streams'!$G9)),2)))&lt;=IF('Revenue Streams'!$F9="",DATE(9999,1,1),'Revenue Streams'!$F9))),IF(('Revenue Streams'!$E9&gt;=(Y$2-N('Revenue Streams'!$G9)))*('Revenue Streams'!$E9&lt;=(Y$3-N('Revenue Streams'!$G9)))=1,'Revenue Streams'!$D9,0)))</f>
        <v/>
      </c>
      <c r="Z11" s="22">
        <f>IF(OR('Revenue Streams'!$D9="",'Revenue Streams'!$E9=""),0,IF('Revenue Streams'!$C9="Monthly",'Revenue Streams'!$D9*(((MIN(DATE(YEAR((Z$2-N('Revenue Streams'!$G9))),MONTH((Z$2-N('Revenue Streams'!$G9))),1)+DAY('Revenue Streams'!$E9)-1,EOMONTH((Z$2-N('Revenue Streams'!$G9)),0)))&gt;=(Z$2-N('Revenue Streams'!$G9)))*((MIN(DATE(YEAR((Z$2-N('Revenue Streams'!$G9))),MONTH((Z$2-N('Revenue Streams'!$G9))),1)+DAY('Revenue Streams'!$E9)-1,EOMONTH((Z$2-N('Revenue Streams'!$G9)),0)))&lt;=(Z$3-N('Revenue Streams'!$G9)))*((MIN(DATE(YEAR((Z$2-N('Revenue Streams'!$G9))),MONTH((Z$2-N('Revenue Streams'!$G9))),1)+DAY('Revenue Streams'!$E9)-1,EOMONTH((Z$2-N('Revenue Streams'!$G9)),0)))&gt;='Revenue Streams'!$E9)*((MIN(DATE(YEAR((Z$2-N('Revenue Streams'!$G9))),MONTH((Z$2-N('Revenue Streams'!$G9))),1)+DAY('Revenue Streams'!$E9)-1,EOMONTH((Z$2-N('Revenue Streams'!$G9)),0)))&lt;=IF('Revenue Streams'!$F9="",DATE(9999,1,1),'Revenue Streams'!$F9))+((MIN(EOMONTH((Z$2-N('Revenue Streams'!$G9)),0)+DAY('Revenue Streams'!$E9),EOMONTH((Z$2-N('Revenue Streams'!$G9)),1)))&gt;=(Z$2-N('Revenue Streams'!$G9)))*((MIN(EOMONTH((Z$2-N('Revenue Streams'!$G9)),0)+DAY('Revenue Streams'!$E9),EOMONTH((Z$2-N('Revenue Streams'!$G9)),1)))&lt;=(Z$3-N('Revenue Streams'!$G9)))*((MIN(EOMONTH((Z$2-N('Revenue Streams'!$G9)),0)+DAY('Revenue Streams'!$E9),EOMONTH((Z$2-N('Revenue Streams'!$G9)),1)))&gt;='Revenue Streams'!$E9)*((MIN(EOMONTH((Z$2-N('Revenue Streams'!$G9)),0)+DAY('Revenue Streams'!$E9),EOMONTH((Z$2-N('Revenue Streams'!$G9)),1)))&lt;=IF('Revenue Streams'!$F9="",DATE(9999,1,1),'Revenue Streams'!$F9))+((MIN(EOMONTH((Z$2-N('Revenue Streams'!$G9)),1)+DAY('Revenue Streams'!$E9),EOMONTH((Z$2-N('Revenue Streams'!$G9)),2)))&gt;=(Z$2-N('Revenue Streams'!$G9)))*((MIN(EOMONTH((Z$2-N('Revenue Streams'!$G9)),1)+DAY('Revenue Streams'!$E9),EOMONTH((Z$2-N('Revenue Streams'!$G9)),2)))&lt;=(Z$3-N('Revenue Streams'!$G9)))*((MIN(EOMONTH((Z$2-N('Revenue Streams'!$G9)),1)+DAY('Revenue Streams'!$E9),EOMONTH((Z$2-N('Revenue Streams'!$G9)),2)))&gt;='Revenue Streams'!$E9)*((MIN(EOMONTH((Z$2-N('Revenue Streams'!$G9)),1)+DAY('Revenue Streams'!$E9),EOMONTH((Z$2-N('Revenue Streams'!$G9)),2)))&lt;=IF('Revenue Streams'!$F9="",DATE(9999,1,1),'Revenue Streams'!$F9))),IF(('Revenue Streams'!$E9&gt;=(Z$2-N('Revenue Streams'!$G9)))*('Revenue Streams'!$E9&lt;=(Z$3-N('Revenue Streams'!$G9)))=1,'Revenue Streams'!$D9,0)))</f>
        <v/>
      </c>
      <c r="AA11" s="22">
        <f>IF(OR('Revenue Streams'!$D9="",'Revenue Streams'!$E9=""),0,IF('Revenue Streams'!$C9="Monthly",'Revenue Streams'!$D9*(((MIN(DATE(YEAR((AA$2-N('Revenue Streams'!$G9))),MONTH((AA$2-N('Revenue Streams'!$G9))),1)+DAY('Revenue Streams'!$E9)-1,EOMONTH((AA$2-N('Revenue Streams'!$G9)),0)))&gt;=(AA$2-N('Revenue Streams'!$G9)))*((MIN(DATE(YEAR((AA$2-N('Revenue Streams'!$G9))),MONTH((AA$2-N('Revenue Streams'!$G9))),1)+DAY('Revenue Streams'!$E9)-1,EOMONTH((AA$2-N('Revenue Streams'!$G9)),0)))&lt;=(AA$3-N('Revenue Streams'!$G9)))*((MIN(DATE(YEAR((AA$2-N('Revenue Streams'!$G9))),MONTH((AA$2-N('Revenue Streams'!$G9))),1)+DAY('Revenue Streams'!$E9)-1,EOMONTH((AA$2-N('Revenue Streams'!$G9)),0)))&gt;='Revenue Streams'!$E9)*((MIN(DATE(YEAR((AA$2-N('Revenue Streams'!$G9))),MONTH((AA$2-N('Revenue Streams'!$G9))),1)+DAY('Revenue Streams'!$E9)-1,EOMONTH((AA$2-N('Revenue Streams'!$G9)),0)))&lt;=IF('Revenue Streams'!$F9="",DATE(9999,1,1),'Revenue Streams'!$F9))+((MIN(EOMONTH((AA$2-N('Revenue Streams'!$G9)),0)+DAY('Revenue Streams'!$E9),EOMONTH((AA$2-N('Revenue Streams'!$G9)),1)))&gt;=(AA$2-N('Revenue Streams'!$G9)))*((MIN(EOMONTH((AA$2-N('Revenue Streams'!$G9)),0)+DAY('Revenue Streams'!$E9),EOMONTH((AA$2-N('Revenue Streams'!$G9)),1)))&lt;=(AA$3-N('Revenue Streams'!$G9)))*((MIN(EOMONTH((AA$2-N('Revenue Streams'!$G9)),0)+DAY('Revenue Streams'!$E9),EOMONTH((AA$2-N('Revenue Streams'!$G9)),1)))&gt;='Revenue Streams'!$E9)*((MIN(EOMONTH((AA$2-N('Revenue Streams'!$G9)),0)+DAY('Revenue Streams'!$E9),EOMONTH((AA$2-N('Revenue Streams'!$G9)),1)))&lt;=IF('Revenue Streams'!$F9="",DATE(9999,1,1),'Revenue Streams'!$F9))+((MIN(EOMONTH((AA$2-N('Revenue Streams'!$G9)),1)+DAY('Revenue Streams'!$E9),EOMONTH((AA$2-N('Revenue Streams'!$G9)),2)))&gt;=(AA$2-N('Revenue Streams'!$G9)))*((MIN(EOMONTH((AA$2-N('Revenue Streams'!$G9)),1)+DAY('Revenue Streams'!$E9),EOMONTH((AA$2-N('Revenue Streams'!$G9)),2)))&lt;=(AA$3-N('Revenue Streams'!$G9)))*((MIN(EOMONTH((AA$2-N('Revenue Streams'!$G9)),1)+DAY('Revenue Streams'!$E9),EOMONTH((AA$2-N('Revenue Streams'!$G9)),2)))&gt;='Revenue Streams'!$E9)*((MIN(EOMONTH((AA$2-N('Revenue Streams'!$G9)),1)+DAY('Revenue Streams'!$E9),EOMONTH((AA$2-N('Revenue Streams'!$G9)),2)))&lt;=IF('Revenue Streams'!$F9="",DATE(9999,1,1),'Revenue Streams'!$F9))),IF(('Revenue Streams'!$E9&gt;=(AA$2-N('Revenue Streams'!$G9)))*('Revenue Streams'!$E9&lt;=(AA$3-N('Revenue Streams'!$G9)))=1,'Revenue Streams'!$D9,0)))</f>
        <v/>
      </c>
      <c r="AB11" s="22">
        <f>IF(OR('Revenue Streams'!$D9="",'Revenue Streams'!$E9=""),0,IF('Revenue Streams'!$C9="Monthly",'Revenue Streams'!$D9*(((MIN(DATE(YEAR((AB$2-N('Revenue Streams'!$G9))),MONTH((AB$2-N('Revenue Streams'!$G9))),1)+DAY('Revenue Streams'!$E9)-1,EOMONTH((AB$2-N('Revenue Streams'!$G9)),0)))&gt;=(AB$2-N('Revenue Streams'!$G9)))*((MIN(DATE(YEAR((AB$2-N('Revenue Streams'!$G9))),MONTH((AB$2-N('Revenue Streams'!$G9))),1)+DAY('Revenue Streams'!$E9)-1,EOMONTH((AB$2-N('Revenue Streams'!$G9)),0)))&lt;=(AB$3-N('Revenue Streams'!$G9)))*((MIN(DATE(YEAR((AB$2-N('Revenue Streams'!$G9))),MONTH((AB$2-N('Revenue Streams'!$G9))),1)+DAY('Revenue Streams'!$E9)-1,EOMONTH((AB$2-N('Revenue Streams'!$G9)),0)))&gt;='Revenue Streams'!$E9)*((MIN(DATE(YEAR((AB$2-N('Revenue Streams'!$G9))),MONTH((AB$2-N('Revenue Streams'!$G9))),1)+DAY('Revenue Streams'!$E9)-1,EOMONTH((AB$2-N('Revenue Streams'!$G9)),0)))&lt;=IF('Revenue Streams'!$F9="",DATE(9999,1,1),'Revenue Streams'!$F9))+((MIN(EOMONTH((AB$2-N('Revenue Streams'!$G9)),0)+DAY('Revenue Streams'!$E9),EOMONTH((AB$2-N('Revenue Streams'!$G9)),1)))&gt;=(AB$2-N('Revenue Streams'!$G9)))*((MIN(EOMONTH((AB$2-N('Revenue Streams'!$G9)),0)+DAY('Revenue Streams'!$E9),EOMONTH((AB$2-N('Revenue Streams'!$G9)),1)))&lt;=(AB$3-N('Revenue Streams'!$G9)))*((MIN(EOMONTH((AB$2-N('Revenue Streams'!$G9)),0)+DAY('Revenue Streams'!$E9),EOMONTH((AB$2-N('Revenue Streams'!$G9)),1)))&gt;='Revenue Streams'!$E9)*((MIN(EOMONTH((AB$2-N('Revenue Streams'!$G9)),0)+DAY('Revenue Streams'!$E9),EOMONTH((AB$2-N('Revenue Streams'!$G9)),1)))&lt;=IF('Revenue Streams'!$F9="",DATE(9999,1,1),'Revenue Streams'!$F9))+((MIN(EOMONTH((AB$2-N('Revenue Streams'!$G9)),1)+DAY('Revenue Streams'!$E9),EOMONTH((AB$2-N('Revenue Streams'!$G9)),2)))&gt;=(AB$2-N('Revenue Streams'!$G9)))*((MIN(EOMONTH((AB$2-N('Revenue Streams'!$G9)),1)+DAY('Revenue Streams'!$E9),EOMONTH((AB$2-N('Revenue Streams'!$G9)),2)))&lt;=(AB$3-N('Revenue Streams'!$G9)))*((MIN(EOMONTH((AB$2-N('Revenue Streams'!$G9)),1)+DAY('Revenue Streams'!$E9),EOMONTH((AB$2-N('Revenue Streams'!$G9)),2)))&gt;='Revenue Streams'!$E9)*((MIN(EOMONTH((AB$2-N('Revenue Streams'!$G9)),1)+DAY('Revenue Streams'!$E9),EOMONTH((AB$2-N('Revenue Streams'!$G9)),2)))&lt;=IF('Revenue Streams'!$F9="",DATE(9999,1,1),'Revenue Streams'!$F9))),IF(('Revenue Streams'!$E9&gt;=(AB$2-N('Revenue Streams'!$G9)))*('Revenue Streams'!$E9&lt;=(AB$3-N('Revenue Streams'!$G9)))=1,'Revenue Streams'!$D9,0)))</f>
        <v/>
      </c>
    </row>
    <row r="12" ht="15" customHeight="1" s="23">
      <c r="A12" s="22">
        <f>IF('Revenue Streams'!$B10="","",'Revenue Streams'!$B10)</f>
        <v/>
      </c>
      <c r="B12" s="22">
        <f>IF('Revenue Streams'!$A10="","",'Revenue Streams'!$A10)</f>
        <v/>
      </c>
      <c r="C12" s="22">
        <f>IF(OR('Revenue Streams'!$D10="",'Revenue Streams'!$E10=""),0,IF('Revenue Streams'!$C10="Monthly",'Revenue Streams'!$D10*(((MIN(DATE(YEAR((C$2-N('Revenue Streams'!$G10))),MONTH((C$2-N('Revenue Streams'!$G10))),1)+DAY('Revenue Streams'!$E10)-1,EOMONTH((C$2-N('Revenue Streams'!$G10)),0)))&gt;=(C$2-N('Revenue Streams'!$G10)))*((MIN(DATE(YEAR((C$2-N('Revenue Streams'!$G10))),MONTH((C$2-N('Revenue Streams'!$G10))),1)+DAY('Revenue Streams'!$E10)-1,EOMONTH((C$2-N('Revenue Streams'!$G10)),0)))&lt;=(C$3-N('Revenue Streams'!$G10)))*((MIN(DATE(YEAR((C$2-N('Revenue Streams'!$G10))),MONTH((C$2-N('Revenue Streams'!$G10))),1)+DAY('Revenue Streams'!$E10)-1,EOMONTH((C$2-N('Revenue Streams'!$G10)),0)))&gt;='Revenue Streams'!$E10)*((MIN(DATE(YEAR((C$2-N('Revenue Streams'!$G10))),MONTH((C$2-N('Revenue Streams'!$G10))),1)+DAY('Revenue Streams'!$E10)-1,EOMONTH((C$2-N('Revenue Streams'!$G10)),0)))&lt;=IF('Revenue Streams'!$F10="",DATE(9999,1,1),'Revenue Streams'!$F10))+((MIN(EOMONTH((C$2-N('Revenue Streams'!$G10)),0)+DAY('Revenue Streams'!$E10),EOMONTH((C$2-N('Revenue Streams'!$G10)),1)))&gt;=(C$2-N('Revenue Streams'!$G10)))*((MIN(EOMONTH((C$2-N('Revenue Streams'!$G10)),0)+DAY('Revenue Streams'!$E10),EOMONTH((C$2-N('Revenue Streams'!$G10)),1)))&lt;=(C$3-N('Revenue Streams'!$G10)))*((MIN(EOMONTH((C$2-N('Revenue Streams'!$G10)),0)+DAY('Revenue Streams'!$E10),EOMONTH((C$2-N('Revenue Streams'!$G10)),1)))&gt;='Revenue Streams'!$E10)*((MIN(EOMONTH((C$2-N('Revenue Streams'!$G10)),0)+DAY('Revenue Streams'!$E10),EOMONTH((C$2-N('Revenue Streams'!$G10)),1)))&lt;=IF('Revenue Streams'!$F10="",DATE(9999,1,1),'Revenue Streams'!$F10))+((MIN(EOMONTH((C$2-N('Revenue Streams'!$G10)),1)+DAY('Revenue Streams'!$E10),EOMONTH((C$2-N('Revenue Streams'!$G10)),2)))&gt;=(C$2-N('Revenue Streams'!$G10)))*((MIN(EOMONTH((C$2-N('Revenue Streams'!$G10)),1)+DAY('Revenue Streams'!$E10),EOMONTH((C$2-N('Revenue Streams'!$G10)),2)))&lt;=(C$3-N('Revenue Streams'!$G10)))*((MIN(EOMONTH((C$2-N('Revenue Streams'!$G10)),1)+DAY('Revenue Streams'!$E10),EOMONTH((C$2-N('Revenue Streams'!$G10)),2)))&gt;='Revenue Streams'!$E10)*((MIN(EOMONTH((C$2-N('Revenue Streams'!$G10)),1)+DAY('Revenue Streams'!$E10),EOMONTH((C$2-N('Revenue Streams'!$G10)),2)))&lt;=IF('Revenue Streams'!$F10="",DATE(9999,1,1),'Revenue Streams'!$F10))),IF(('Revenue Streams'!$E10&gt;=(C$2-N('Revenue Streams'!$G10)))*('Revenue Streams'!$E10&lt;=(C$3-N('Revenue Streams'!$G10)))=1,'Revenue Streams'!$D10,0)))</f>
        <v/>
      </c>
      <c r="D12" s="22">
        <f>IF(OR('Revenue Streams'!$D10="",'Revenue Streams'!$E10=""),0,IF('Revenue Streams'!$C10="Monthly",'Revenue Streams'!$D10*(((MIN(DATE(YEAR((D$2-N('Revenue Streams'!$G10))),MONTH((D$2-N('Revenue Streams'!$G10))),1)+DAY('Revenue Streams'!$E10)-1,EOMONTH((D$2-N('Revenue Streams'!$G10)),0)))&gt;=(D$2-N('Revenue Streams'!$G10)))*((MIN(DATE(YEAR((D$2-N('Revenue Streams'!$G10))),MONTH((D$2-N('Revenue Streams'!$G10))),1)+DAY('Revenue Streams'!$E10)-1,EOMONTH((D$2-N('Revenue Streams'!$G10)),0)))&lt;=(D$3-N('Revenue Streams'!$G10)))*((MIN(DATE(YEAR((D$2-N('Revenue Streams'!$G10))),MONTH((D$2-N('Revenue Streams'!$G10))),1)+DAY('Revenue Streams'!$E10)-1,EOMONTH((D$2-N('Revenue Streams'!$G10)),0)))&gt;='Revenue Streams'!$E10)*((MIN(DATE(YEAR((D$2-N('Revenue Streams'!$G10))),MONTH((D$2-N('Revenue Streams'!$G10))),1)+DAY('Revenue Streams'!$E10)-1,EOMONTH((D$2-N('Revenue Streams'!$G10)),0)))&lt;=IF('Revenue Streams'!$F10="",DATE(9999,1,1),'Revenue Streams'!$F10))+((MIN(EOMONTH((D$2-N('Revenue Streams'!$G10)),0)+DAY('Revenue Streams'!$E10),EOMONTH((D$2-N('Revenue Streams'!$G10)),1)))&gt;=(D$2-N('Revenue Streams'!$G10)))*((MIN(EOMONTH((D$2-N('Revenue Streams'!$G10)),0)+DAY('Revenue Streams'!$E10),EOMONTH((D$2-N('Revenue Streams'!$G10)),1)))&lt;=(D$3-N('Revenue Streams'!$G10)))*((MIN(EOMONTH((D$2-N('Revenue Streams'!$G10)),0)+DAY('Revenue Streams'!$E10),EOMONTH((D$2-N('Revenue Streams'!$G10)),1)))&gt;='Revenue Streams'!$E10)*((MIN(EOMONTH((D$2-N('Revenue Streams'!$G10)),0)+DAY('Revenue Streams'!$E10),EOMONTH((D$2-N('Revenue Streams'!$G10)),1)))&lt;=IF('Revenue Streams'!$F10="",DATE(9999,1,1),'Revenue Streams'!$F10))+((MIN(EOMONTH((D$2-N('Revenue Streams'!$G10)),1)+DAY('Revenue Streams'!$E10),EOMONTH((D$2-N('Revenue Streams'!$G10)),2)))&gt;=(D$2-N('Revenue Streams'!$G10)))*((MIN(EOMONTH((D$2-N('Revenue Streams'!$G10)),1)+DAY('Revenue Streams'!$E10),EOMONTH((D$2-N('Revenue Streams'!$G10)),2)))&lt;=(D$3-N('Revenue Streams'!$G10)))*((MIN(EOMONTH((D$2-N('Revenue Streams'!$G10)),1)+DAY('Revenue Streams'!$E10),EOMONTH((D$2-N('Revenue Streams'!$G10)),2)))&gt;='Revenue Streams'!$E10)*((MIN(EOMONTH((D$2-N('Revenue Streams'!$G10)),1)+DAY('Revenue Streams'!$E10),EOMONTH((D$2-N('Revenue Streams'!$G10)),2)))&lt;=IF('Revenue Streams'!$F10="",DATE(9999,1,1),'Revenue Streams'!$F10))),IF(('Revenue Streams'!$E10&gt;=(D$2-N('Revenue Streams'!$G10)))*('Revenue Streams'!$E10&lt;=(D$3-N('Revenue Streams'!$G10)))=1,'Revenue Streams'!$D10,0)))</f>
        <v/>
      </c>
      <c r="E12" s="22">
        <f>IF(OR('Revenue Streams'!$D10="",'Revenue Streams'!$E10=""),0,IF('Revenue Streams'!$C10="Monthly",'Revenue Streams'!$D10*(((MIN(DATE(YEAR((E$2-N('Revenue Streams'!$G10))),MONTH((E$2-N('Revenue Streams'!$G10))),1)+DAY('Revenue Streams'!$E10)-1,EOMONTH((E$2-N('Revenue Streams'!$G10)),0)))&gt;=(E$2-N('Revenue Streams'!$G10)))*((MIN(DATE(YEAR((E$2-N('Revenue Streams'!$G10))),MONTH((E$2-N('Revenue Streams'!$G10))),1)+DAY('Revenue Streams'!$E10)-1,EOMONTH((E$2-N('Revenue Streams'!$G10)),0)))&lt;=(E$3-N('Revenue Streams'!$G10)))*((MIN(DATE(YEAR((E$2-N('Revenue Streams'!$G10))),MONTH((E$2-N('Revenue Streams'!$G10))),1)+DAY('Revenue Streams'!$E10)-1,EOMONTH((E$2-N('Revenue Streams'!$G10)),0)))&gt;='Revenue Streams'!$E10)*((MIN(DATE(YEAR((E$2-N('Revenue Streams'!$G10))),MONTH((E$2-N('Revenue Streams'!$G10))),1)+DAY('Revenue Streams'!$E10)-1,EOMONTH((E$2-N('Revenue Streams'!$G10)),0)))&lt;=IF('Revenue Streams'!$F10="",DATE(9999,1,1),'Revenue Streams'!$F10))+((MIN(EOMONTH((E$2-N('Revenue Streams'!$G10)),0)+DAY('Revenue Streams'!$E10),EOMONTH((E$2-N('Revenue Streams'!$G10)),1)))&gt;=(E$2-N('Revenue Streams'!$G10)))*((MIN(EOMONTH((E$2-N('Revenue Streams'!$G10)),0)+DAY('Revenue Streams'!$E10),EOMONTH((E$2-N('Revenue Streams'!$G10)),1)))&lt;=(E$3-N('Revenue Streams'!$G10)))*((MIN(EOMONTH((E$2-N('Revenue Streams'!$G10)),0)+DAY('Revenue Streams'!$E10),EOMONTH((E$2-N('Revenue Streams'!$G10)),1)))&gt;='Revenue Streams'!$E10)*((MIN(EOMONTH((E$2-N('Revenue Streams'!$G10)),0)+DAY('Revenue Streams'!$E10),EOMONTH((E$2-N('Revenue Streams'!$G10)),1)))&lt;=IF('Revenue Streams'!$F10="",DATE(9999,1,1),'Revenue Streams'!$F10))+((MIN(EOMONTH((E$2-N('Revenue Streams'!$G10)),1)+DAY('Revenue Streams'!$E10),EOMONTH((E$2-N('Revenue Streams'!$G10)),2)))&gt;=(E$2-N('Revenue Streams'!$G10)))*((MIN(EOMONTH((E$2-N('Revenue Streams'!$G10)),1)+DAY('Revenue Streams'!$E10),EOMONTH((E$2-N('Revenue Streams'!$G10)),2)))&lt;=(E$3-N('Revenue Streams'!$G10)))*((MIN(EOMONTH((E$2-N('Revenue Streams'!$G10)),1)+DAY('Revenue Streams'!$E10),EOMONTH((E$2-N('Revenue Streams'!$G10)),2)))&gt;='Revenue Streams'!$E10)*((MIN(EOMONTH((E$2-N('Revenue Streams'!$G10)),1)+DAY('Revenue Streams'!$E10),EOMONTH((E$2-N('Revenue Streams'!$G10)),2)))&lt;=IF('Revenue Streams'!$F10="",DATE(9999,1,1),'Revenue Streams'!$F10))),IF(('Revenue Streams'!$E10&gt;=(E$2-N('Revenue Streams'!$G10)))*('Revenue Streams'!$E10&lt;=(E$3-N('Revenue Streams'!$G10)))=1,'Revenue Streams'!$D10,0)))</f>
        <v/>
      </c>
      <c r="F12" s="22">
        <f>IF(OR('Revenue Streams'!$D10="",'Revenue Streams'!$E10=""),0,IF('Revenue Streams'!$C10="Monthly",'Revenue Streams'!$D10*(((MIN(DATE(YEAR((F$2-N('Revenue Streams'!$G10))),MONTH((F$2-N('Revenue Streams'!$G10))),1)+DAY('Revenue Streams'!$E10)-1,EOMONTH((F$2-N('Revenue Streams'!$G10)),0)))&gt;=(F$2-N('Revenue Streams'!$G10)))*((MIN(DATE(YEAR((F$2-N('Revenue Streams'!$G10))),MONTH((F$2-N('Revenue Streams'!$G10))),1)+DAY('Revenue Streams'!$E10)-1,EOMONTH((F$2-N('Revenue Streams'!$G10)),0)))&lt;=(F$3-N('Revenue Streams'!$G10)))*((MIN(DATE(YEAR((F$2-N('Revenue Streams'!$G10))),MONTH((F$2-N('Revenue Streams'!$G10))),1)+DAY('Revenue Streams'!$E10)-1,EOMONTH((F$2-N('Revenue Streams'!$G10)),0)))&gt;='Revenue Streams'!$E10)*((MIN(DATE(YEAR((F$2-N('Revenue Streams'!$G10))),MONTH((F$2-N('Revenue Streams'!$G10))),1)+DAY('Revenue Streams'!$E10)-1,EOMONTH((F$2-N('Revenue Streams'!$G10)),0)))&lt;=IF('Revenue Streams'!$F10="",DATE(9999,1,1),'Revenue Streams'!$F10))+((MIN(EOMONTH((F$2-N('Revenue Streams'!$G10)),0)+DAY('Revenue Streams'!$E10),EOMONTH((F$2-N('Revenue Streams'!$G10)),1)))&gt;=(F$2-N('Revenue Streams'!$G10)))*((MIN(EOMONTH((F$2-N('Revenue Streams'!$G10)),0)+DAY('Revenue Streams'!$E10),EOMONTH((F$2-N('Revenue Streams'!$G10)),1)))&lt;=(F$3-N('Revenue Streams'!$G10)))*((MIN(EOMONTH((F$2-N('Revenue Streams'!$G10)),0)+DAY('Revenue Streams'!$E10),EOMONTH((F$2-N('Revenue Streams'!$G10)),1)))&gt;='Revenue Streams'!$E10)*((MIN(EOMONTH((F$2-N('Revenue Streams'!$G10)),0)+DAY('Revenue Streams'!$E10),EOMONTH((F$2-N('Revenue Streams'!$G10)),1)))&lt;=IF('Revenue Streams'!$F10="",DATE(9999,1,1),'Revenue Streams'!$F10))+((MIN(EOMONTH((F$2-N('Revenue Streams'!$G10)),1)+DAY('Revenue Streams'!$E10),EOMONTH((F$2-N('Revenue Streams'!$G10)),2)))&gt;=(F$2-N('Revenue Streams'!$G10)))*((MIN(EOMONTH((F$2-N('Revenue Streams'!$G10)),1)+DAY('Revenue Streams'!$E10),EOMONTH((F$2-N('Revenue Streams'!$G10)),2)))&lt;=(F$3-N('Revenue Streams'!$G10)))*((MIN(EOMONTH((F$2-N('Revenue Streams'!$G10)),1)+DAY('Revenue Streams'!$E10),EOMONTH((F$2-N('Revenue Streams'!$G10)),2)))&gt;='Revenue Streams'!$E10)*((MIN(EOMONTH((F$2-N('Revenue Streams'!$G10)),1)+DAY('Revenue Streams'!$E10),EOMONTH((F$2-N('Revenue Streams'!$G10)),2)))&lt;=IF('Revenue Streams'!$F10="",DATE(9999,1,1),'Revenue Streams'!$F10))),IF(('Revenue Streams'!$E10&gt;=(F$2-N('Revenue Streams'!$G10)))*('Revenue Streams'!$E10&lt;=(F$3-N('Revenue Streams'!$G10)))=1,'Revenue Streams'!$D10,0)))</f>
        <v/>
      </c>
      <c r="G12" s="22">
        <f>IF(OR('Revenue Streams'!$D10="",'Revenue Streams'!$E10=""),0,IF('Revenue Streams'!$C10="Monthly",'Revenue Streams'!$D10*(((MIN(DATE(YEAR((G$2-N('Revenue Streams'!$G10))),MONTH((G$2-N('Revenue Streams'!$G10))),1)+DAY('Revenue Streams'!$E10)-1,EOMONTH((G$2-N('Revenue Streams'!$G10)),0)))&gt;=(G$2-N('Revenue Streams'!$G10)))*((MIN(DATE(YEAR((G$2-N('Revenue Streams'!$G10))),MONTH((G$2-N('Revenue Streams'!$G10))),1)+DAY('Revenue Streams'!$E10)-1,EOMONTH((G$2-N('Revenue Streams'!$G10)),0)))&lt;=(G$3-N('Revenue Streams'!$G10)))*((MIN(DATE(YEAR((G$2-N('Revenue Streams'!$G10))),MONTH((G$2-N('Revenue Streams'!$G10))),1)+DAY('Revenue Streams'!$E10)-1,EOMONTH((G$2-N('Revenue Streams'!$G10)),0)))&gt;='Revenue Streams'!$E10)*((MIN(DATE(YEAR((G$2-N('Revenue Streams'!$G10))),MONTH((G$2-N('Revenue Streams'!$G10))),1)+DAY('Revenue Streams'!$E10)-1,EOMONTH((G$2-N('Revenue Streams'!$G10)),0)))&lt;=IF('Revenue Streams'!$F10="",DATE(9999,1,1),'Revenue Streams'!$F10))+((MIN(EOMONTH((G$2-N('Revenue Streams'!$G10)),0)+DAY('Revenue Streams'!$E10),EOMONTH((G$2-N('Revenue Streams'!$G10)),1)))&gt;=(G$2-N('Revenue Streams'!$G10)))*((MIN(EOMONTH((G$2-N('Revenue Streams'!$G10)),0)+DAY('Revenue Streams'!$E10),EOMONTH((G$2-N('Revenue Streams'!$G10)),1)))&lt;=(G$3-N('Revenue Streams'!$G10)))*((MIN(EOMONTH((G$2-N('Revenue Streams'!$G10)),0)+DAY('Revenue Streams'!$E10),EOMONTH((G$2-N('Revenue Streams'!$G10)),1)))&gt;='Revenue Streams'!$E10)*((MIN(EOMONTH((G$2-N('Revenue Streams'!$G10)),0)+DAY('Revenue Streams'!$E10),EOMONTH((G$2-N('Revenue Streams'!$G10)),1)))&lt;=IF('Revenue Streams'!$F10="",DATE(9999,1,1),'Revenue Streams'!$F10))+((MIN(EOMONTH((G$2-N('Revenue Streams'!$G10)),1)+DAY('Revenue Streams'!$E10),EOMONTH((G$2-N('Revenue Streams'!$G10)),2)))&gt;=(G$2-N('Revenue Streams'!$G10)))*((MIN(EOMONTH((G$2-N('Revenue Streams'!$G10)),1)+DAY('Revenue Streams'!$E10),EOMONTH((G$2-N('Revenue Streams'!$G10)),2)))&lt;=(G$3-N('Revenue Streams'!$G10)))*((MIN(EOMONTH((G$2-N('Revenue Streams'!$G10)),1)+DAY('Revenue Streams'!$E10),EOMONTH((G$2-N('Revenue Streams'!$G10)),2)))&gt;='Revenue Streams'!$E10)*((MIN(EOMONTH((G$2-N('Revenue Streams'!$G10)),1)+DAY('Revenue Streams'!$E10),EOMONTH((G$2-N('Revenue Streams'!$G10)),2)))&lt;=IF('Revenue Streams'!$F10="",DATE(9999,1,1),'Revenue Streams'!$F10))),IF(('Revenue Streams'!$E10&gt;=(G$2-N('Revenue Streams'!$G10)))*('Revenue Streams'!$E10&lt;=(G$3-N('Revenue Streams'!$G10)))=1,'Revenue Streams'!$D10,0)))</f>
        <v/>
      </c>
      <c r="H12" s="22">
        <f>IF(OR('Revenue Streams'!$D10="",'Revenue Streams'!$E10=""),0,IF('Revenue Streams'!$C10="Monthly",'Revenue Streams'!$D10*(((MIN(DATE(YEAR((H$2-N('Revenue Streams'!$G10))),MONTH((H$2-N('Revenue Streams'!$G10))),1)+DAY('Revenue Streams'!$E10)-1,EOMONTH((H$2-N('Revenue Streams'!$G10)),0)))&gt;=(H$2-N('Revenue Streams'!$G10)))*((MIN(DATE(YEAR((H$2-N('Revenue Streams'!$G10))),MONTH((H$2-N('Revenue Streams'!$G10))),1)+DAY('Revenue Streams'!$E10)-1,EOMONTH((H$2-N('Revenue Streams'!$G10)),0)))&lt;=(H$3-N('Revenue Streams'!$G10)))*((MIN(DATE(YEAR((H$2-N('Revenue Streams'!$G10))),MONTH((H$2-N('Revenue Streams'!$G10))),1)+DAY('Revenue Streams'!$E10)-1,EOMONTH((H$2-N('Revenue Streams'!$G10)),0)))&gt;='Revenue Streams'!$E10)*((MIN(DATE(YEAR((H$2-N('Revenue Streams'!$G10))),MONTH((H$2-N('Revenue Streams'!$G10))),1)+DAY('Revenue Streams'!$E10)-1,EOMONTH((H$2-N('Revenue Streams'!$G10)),0)))&lt;=IF('Revenue Streams'!$F10="",DATE(9999,1,1),'Revenue Streams'!$F10))+((MIN(EOMONTH((H$2-N('Revenue Streams'!$G10)),0)+DAY('Revenue Streams'!$E10),EOMONTH((H$2-N('Revenue Streams'!$G10)),1)))&gt;=(H$2-N('Revenue Streams'!$G10)))*((MIN(EOMONTH((H$2-N('Revenue Streams'!$G10)),0)+DAY('Revenue Streams'!$E10),EOMONTH((H$2-N('Revenue Streams'!$G10)),1)))&lt;=(H$3-N('Revenue Streams'!$G10)))*((MIN(EOMONTH((H$2-N('Revenue Streams'!$G10)),0)+DAY('Revenue Streams'!$E10),EOMONTH((H$2-N('Revenue Streams'!$G10)),1)))&gt;='Revenue Streams'!$E10)*((MIN(EOMONTH((H$2-N('Revenue Streams'!$G10)),0)+DAY('Revenue Streams'!$E10),EOMONTH((H$2-N('Revenue Streams'!$G10)),1)))&lt;=IF('Revenue Streams'!$F10="",DATE(9999,1,1),'Revenue Streams'!$F10))+((MIN(EOMONTH((H$2-N('Revenue Streams'!$G10)),1)+DAY('Revenue Streams'!$E10),EOMONTH((H$2-N('Revenue Streams'!$G10)),2)))&gt;=(H$2-N('Revenue Streams'!$G10)))*((MIN(EOMONTH((H$2-N('Revenue Streams'!$G10)),1)+DAY('Revenue Streams'!$E10),EOMONTH((H$2-N('Revenue Streams'!$G10)),2)))&lt;=(H$3-N('Revenue Streams'!$G10)))*((MIN(EOMONTH((H$2-N('Revenue Streams'!$G10)),1)+DAY('Revenue Streams'!$E10),EOMONTH((H$2-N('Revenue Streams'!$G10)),2)))&gt;='Revenue Streams'!$E10)*((MIN(EOMONTH((H$2-N('Revenue Streams'!$G10)),1)+DAY('Revenue Streams'!$E10),EOMONTH((H$2-N('Revenue Streams'!$G10)),2)))&lt;=IF('Revenue Streams'!$F10="",DATE(9999,1,1),'Revenue Streams'!$F10))),IF(('Revenue Streams'!$E10&gt;=(H$2-N('Revenue Streams'!$G10)))*('Revenue Streams'!$E10&lt;=(H$3-N('Revenue Streams'!$G10)))=1,'Revenue Streams'!$D10,0)))</f>
        <v/>
      </c>
      <c r="I12" s="22">
        <f>IF(OR('Revenue Streams'!$D10="",'Revenue Streams'!$E10=""),0,IF('Revenue Streams'!$C10="Monthly",'Revenue Streams'!$D10*(((MIN(DATE(YEAR((I$2-N('Revenue Streams'!$G10))),MONTH((I$2-N('Revenue Streams'!$G10))),1)+DAY('Revenue Streams'!$E10)-1,EOMONTH((I$2-N('Revenue Streams'!$G10)),0)))&gt;=(I$2-N('Revenue Streams'!$G10)))*((MIN(DATE(YEAR((I$2-N('Revenue Streams'!$G10))),MONTH((I$2-N('Revenue Streams'!$G10))),1)+DAY('Revenue Streams'!$E10)-1,EOMONTH((I$2-N('Revenue Streams'!$G10)),0)))&lt;=(I$3-N('Revenue Streams'!$G10)))*((MIN(DATE(YEAR((I$2-N('Revenue Streams'!$G10))),MONTH((I$2-N('Revenue Streams'!$G10))),1)+DAY('Revenue Streams'!$E10)-1,EOMONTH((I$2-N('Revenue Streams'!$G10)),0)))&gt;='Revenue Streams'!$E10)*((MIN(DATE(YEAR((I$2-N('Revenue Streams'!$G10))),MONTH((I$2-N('Revenue Streams'!$G10))),1)+DAY('Revenue Streams'!$E10)-1,EOMONTH((I$2-N('Revenue Streams'!$G10)),0)))&lt;=IF('Revenue Streams'!$F10="",DATE(9999,1,1),'Revenue Streams'!$F10))+((MIN(EOMONTH((I$2-N('Revenue Streams'!$G10)),0)+DAY('Revenue Streams'!$E10),EOMONTH((I$2-N('Revenue Streams'!$G10)),1)))&gt;=(I$2-N('Revenue Streams'!$G10)))*((MIN(EOMONTH((I$2-N('Revenue Streams'!$G10)),0)+DAY('Revenue Streams'!$E10),EOMONTH((I$2-N('Revenue Streams'!$G10)),1)))&lt;=(I$3-N('Revenue Streams'!$G10)))*((MIN(EOMONTH((I$2-N('Revenue Streams'!$G10)),0)+DAY('Revenue Streams'!$E10),EOMONTH((I$2-N('Revenue Streams'!$G10)),1)))&gt;='Revenue Streams'!$E10)*((MIN(EOMONTH((I$2-N('Revenue Streams'!$G10)),0)+DAY('Revenue Streams'!$E10),EOMONTH((I$2-N('Revenue Streams'!$G10)),1)))&lt;=IF('Revenue Streams'!$F10="",DATE(9999,1,1),'Revenue Streams'!$F10))+((MIN(EOMONTH((I$2-N('Revenue Streams'!$G10)),1)+DAY('Revenue Streams'!$E10),EOMONTH((I$2-N('Revenue Streams'!$G10)),2)))&gt;=(I$2-N('Revenue Streams'!$G10)))*((MIN(EOMONTH((I$2-N('Revenue Streams'!$G10)),1)+DAY('Revenue Streams'!$E10),EOMONTH((I$2-N('Revenue Streams'!$G10)),2)))&lt;=(I$3-N('Revenue Streams'!$G10)))*((MIN(EOMONTH((I$2-N('Revenue Streams'!$G10)),1)+DAY('Revenue Streams'!$E10),EOMONTH((I$2-N('Revenue Streams'!$G10)),2)))&gt;='Revenue Streams'!$E10)*((MIN(EOMONTH((I$2-N('Revenue Streams'!$G10)),1)+DAY('Revenue Streams'!$E10),EOMONTH((I$2-N('Revenue Streams'!$G10)),2)))&lt;=IF('Revenue Streams'!$F10="",DATE(9999,1,1),'Revenue Streams'!$F10))),IF(('Revenue Streams'!$E10&gt;=(I$2-N('Revenue Streams'!$G10)))*('Revenue Streams'!$E10&lt;=(I$3-N('Revenue Streams'!$G10)))=1,'Revenue Streams'!$D10,0)))</f>
        <v/>
      </c>
      <c r="J12" s="22">
        <f>IF(OR('Revenue Streams'!$D10="",'Revenue Streams'!$E10=""),0,IF('Revenue Streams'!$C10="Monthly",'Revenue Streams'!$D10*(((MIN(DATE(YEAR((J$2-N('Revenue Streams'!$G10))),MONTH((J$2-N('Revenue Streams'!$G10))),1)+DAY('Revenue Streams'!$E10)-1,EOMONTH((J$2-N('Revenue Streams'!$G10)),0)))&gt;=(J$2-N('Revenue Streams'!$G10)))*((MIN(DATE(YEAR((J$2-N('Revenue Streams'!$G10))),MONTH((J$2-N('Revenue Streams'!$G10))),1)+DAY('Revenue Streams'!$E10)-1,EOMONTH((J$2-N('Revenue Streams'!$G10)),0)))&lt;=(J$3-N('Revenue Streams'!$G10)))*((MIN(DATE(YEAR((J$2-N('Revenue Streams'!$G10))),MONTH((J$2-N('Revenue Streams'!$G10))),1)+DAY('Revenue Streams'!$E10)-1,EOMONTH((J$2-N('Revenue Streams'!$G10)),0)))&gt;='Revenue Streams'!$E10)*((MIN(DATE(YEAR((J$2-N('Revenue Streams'!$G10))),MONTH((J$2-N('Revenue Streams'!$G10))),1)+DAY('Revenue Streams'!$E10)-1,EOMONTH((J$2-N('Revenue Streams'!$G10)),0)))&lt;=IF('Revenue Streams'!$F10="",DATE(9999,1,1),'Revenue Streams'!$F10))+((MIN(EOMONTH((J$2-N('Revenue Streams'!$G10)),0)+DAY('Revenue Streams'!$E10),EOMONTH((J$2-N('Revenue Streams'!$G10)),1)))&gt;=(J$2-N('Revenue Streams'!$G10)))*((MIN(EOMONTH((J$2-N('Revenue Streams'!$G10)),0)+DAY('Revenue Streams'!$E10),EOMONTH((J$2-N('Revenue Streams'!$G10)),1)))&lt;=(J$3-N('Revenue Streams'!$G10)))*((MIN(EOMONTH((J$2-N('Revenue Streams'!$G10)),0)+DAY('Revenue Streams'!$E10),EOMONTH((J$2-N('Revenue Streams'!$G10)),1)))&gt;='Revenue Streams'!$E10)*((MIN(EOMONTH((J$2-N('Revenue Streams'!$G10)),0)+DAY('Revenue Streams'!$E10),EOMONTH((J$2-N('Revenue Streams'!$G10)),1)))&lt;=IF('Revenue Streams'!$F10="",DATE(9999,1,1),'Revenue Streams'!$F10))+((MIN(EOMONTH((J$2-N('Revenue Streams'!$G10)),1)+DAY('Revenue Streams'!$E10),EOMONTH((J$2-N('Revenue Streams'!$G10)),2)))&gt;=(J$2-N('Revenue Streams'!$G10)))*((MIN(EOMONTH((J$2-N('Revenue Streams'!$G10)),1)+DAY('Revenue Streams'!$E10),EOMONTH((J$2-N('Revenue Streams'!$G10)),2)))&lt;=(J$3-N('Revenue Streams'!$G10)))*((MIN(EOMONTH((J$2-N('Revenue Streams'!$G10)),1)+DAY('Revenue Streams'!$E10),EOMONTH((J$2-N('Revenue Streams'!$G10)),2)))&gt;='Revenue Streams'!$E10)*((MIN(EOMONTH((J$2-N('Revenue Streams'!$G10)),1)+DAY('Revenue Streams'!$E10),EOMONTH((J$2-N('Revenue Streams'!$G10)),2)))&lt;=IF('Revenue Streams'!$F10="",DATE(9999,1,1),'Revenue Streams'!$F10))),IF(('Revenue Streams'!$E10&gt;=(J$2-N('Revenue Streams'!$G10)))*('Revenue Streams'!$E10&lt;=(J$3-N('Revenue Streams'!$G10)))=1,'Revenue Streams'!$D10,0)))</f>
        <v/>
      </c>
      <c r="K12" s="22">
        <f>IF(OR('Revenue Streams'!$D10="",'Revenue Streams'!$E10=""),0,IF('Revenue Streams'!$C10="Monthly",'Revenue Streams'!$D10*(((MIN(DATE(YEAR((K$2-N('Revenue Streams'!$G10))),MONTH((K$2-N('Revenue Streams'!$G10))),1)+DAY('Revenue Streams'!$E10)-1,EOMONTH((K$2-N('Revenue Streams'!$G10)),0)))&gt;=(K$2-N('Revenue Streams'!$G10)))*((MIN(DATE(YEAR((K$2-N('Revenue Streams'!$G10))),MONTH((K$2-N('Revenue Streams'!$G10))),1)+DAY('Revenue Streams'!$E10)-1,EOMONTH((K$2-N('Revenue Streams'!$G10)),0)))&lt;=(K$3-N('Revenue Streams'!$G10)))*((MIN(DATE(YEAR((K$2-N('Revenue Streams'!$G10))),MONTH((K$2-N('Revenue Streams'!$G10))),1)+DAY('Revenue Streams'!$E10)-1,EOMONTH((K$2-N('Revenue Streams'!$G10)),0)))&gt;='Revenue Streams'!$E10)*((MIN(DATE(YEAR((K$2-N('Revenue Streams'!$G10))),MONTH((K$2-N('Revenue Streams'!$G10))),1)+DAY('Revenue Streams'!$E10)-1,EOMONTH((K$2-N('Revenue Streams'!$G10)),0)))&lt;=IF('Revenue Streams'!$F10="",DATE(9999,1,1),'Revenue Streams'!$F10))+((MIN(EOMONTH((K$2-N('Revenue Streams'!$G10)),0)+DAY('Revenue Streams'!$E10),EOMONTH((K$2-N('Revenue Streams'!$G10)),1)))&gt;=(K$2-N('Revenue Streams'!$G10)))*((MIN(EOMONTH((K$2-N('Revenue Streams'!$G10)),0)+DAY('Revenue Streams'!$E10),EOMONTH((K$2-N('Revenue Streams'!$G10)),1)))&lt;=(K$3-N('Revenue Streams'!$G10)))*((MIN(EOMONTH((K$2-N('Revenue Streams'!$G10)),0)+DAY('Revenue Streams'!$E10),EOMONTH((K$2-N('Revenue Streams'!$G10)),1)))&gt;='Revenue Streams'!$E10)*((MIN(EOMONTH((K$2-N('Revenue Streams'!$G10)),0)+DAY('Revenue Streams'!$E10),EOMONTH((K$2-N('Revenue Streams'!$G10)),1)))&lt;=IF('Revenue Streams'!$F10="",DATE(9999,1,1),'Revenue Streams'!$F10))+((MIN(EOMONTH((K$2-N('Revenue Streams'!$G10)),1)+DAY('Revenue Streams'!$E10),EOMONTH((K$2-N('Revenue Streams'!$G10)),2)))&gt;=(K$2-N('Revenue Streams'!$G10)))*((MIN(EOMONTH((K$2-N('Revenue Streams'!$G10)),1)+DAY('Revenue Streams'!$E10),EOMONTH((K$2-N('Revenue Streams'!$G10)),2)))&lt;=(K$3-N('Revenue Streams'!$G10)))*((MIN(EOMONTH((K$2-N('Revenue Streams'!$G10)),1)+DAY('Revenue Streams'!$E10),EOMONTH((K$2-N('Revenue Streams'!$G10)),2)))&gt;='Revenue Streams'!$E10)*((MIN(EOMONTH((K$2-N('Revenue Streams'!$G10)),1)+DAY('Revenue Streams'!$E10),EOMONTH((K$2-N('Revenue Streams'!$G10)),2)))&lt;=IF('Revenue Streams'!$F10="",DATE(9999,1,1),'Revenue Streams'!$F10))),IF(('Revenue Streams'!$E10&gt;=(K$2-N('Revenue Streams'!$G10)))*('Revenue Streams'!$E10&lt;=(K$3-N('Revenue Streams'!$G10)))=1,'Revenue Streams'!$D10,0)))</f>
        <v/>
      </c>
      <c r="L12" s="22">
        <f>IF(OR('Revenue Streams'!$D10="",'Revenue Streams'!$E10=""),0,IF('Revenue Streams'!$C10="Monthly",'Revenue Streams'!$D10*(((MIN(DATE(YEAR((L$2-N('Revenue Streams'!$G10))),MONTH((L$2-N('Revenue Streams'!$G10))),1)+DAY('Revenue Streams'!$E10)-1,EOMONTH((L$2-N('Revenue Streams'!$G10)),0)))&gt;=(L$2-N('Revenue Streams'!$G10)))*((MIN(DATE(YEAR((L$2-N('Revenue Streams'!$G10))),MONTH((L$2-N('Revenue Streams'!$G10))),1)+DAY('Revenue Streams'!$E10)-1,EOMONTH((L$2-N('Revenue Streams'!$G10)),0)))&lt;=(L$3-N('Revenue Streams'!$G10)))*((MIN(DATE(YEAR((L$2-N('Revenue Streams'!$G10))),MONTH((L$2-N('Revenue Streams'!$G10))),1)+DAY('Revenue Streams'!$E10)-1,EOMONTH((L$2-N('Revenue Streams'!$G10)),0)))&gt;='Revenue Streams'!$E10)*((MIN(DATE(YEAR((L$2-N('Revenue Streams'!$G10))),MONTH((L$2-N('Revenue Streams'!$G10))),1)+DAY('Revenue Streams'!$E10)-1,EOMONTH((L$2-N('Revenue Streams'!$G10)),0)))&lt;=IF('Revenue Streams'!$F10="",DATE(9999,1,1),'Revenue Streams'!$F10))+((MIN(EOMONTH((L$2-N('Revenue Streams'!$G10)),0)+DAY('Revenue Streams'!$E10),EOMONTH((L$2-N('Revenue Streams'!$G10)),1)))&gt;=(L$2-N('Revenue Streams'!$G10)))*((MIN(EOMONTH((L$2-N('Revenue Streams'!$G10)),0)+DAY('Revenue Streams'!$E10),EOMONTH((L$2-N('Revenue Streams'!$G10)),1)))&lt;=(L$3-N('Revenue Streams'!$G10)))*((MIN(EOMONTH((L$2-N('Revenue Streams'!$G10)),0)+DAY('Revenue Streams'!$E10),EOMONTH((L$2-N('Revenue Streams'!$G10)),1)))&gt;='Revenue Streams'!$E10)*((MIN(EOMONTH((L$2-N('Revenue Streams'!$G10)),0)+DAY('Revenue Streams'!$E10),EOMONTH((L$2-N('Revenue Streams'!$G10)),1)))&lt;=IF('Revenue Streams'!$F10="",DATE(9999,1,1),'Revenue Streams'!$F10))+((MIN(EOMONTH((L$2-N('Revenue Streams'!$G10)),1)+DAY('Revenue Streams'!$E10),EOMONTH((L$2-N('Revenue Streams'!$G10)),2)))&gt;=(L$2-N('Revenue Streams'!$G10)))*((MIN(EOMONTH((L$2-N('Revenue Streams'!$G10)),1)+DAY('Revenue Streams'!$E10),EOMONTH((L$2-N('Revenue Streams'!$G10)),2)))&lt;=(L$3-N('Revenue Streams'!$G10)))*((MIN(EOMONTH((L$2-N('Revenue Streams'!$G10)),1)+DAY('Revenue Streams'!$E10),EOMONTH((L$2-N('Revenue Streams'!$G10)),2)))&gt;='Revenue Streams'!$E10)*((MIN(EOMONTH((L$2-N('Revenue Streams'!$G10)),1)+DAY('Revenue Streams'!$E10),EOMONTH((L$2-N('Revenue Streams'!$G10)),2)))&lt;=IF('Revenue Streams'!$F10="",DATE(9999,1,1),'Revenue Streams'!$F10))),IF(('Revenue Streams'!$E10&gt;=(L$2-N('Revenue Streams'!$G10)))*('Revenue Streams'!$E10&lt;=(L$3-N('Revenue Streams'!$G10)))=1,'Revenue Streams'!$D10,0)))</f>
        <v/>
      </c>
      <c r="M12" s="22">
        <f>IF(OR('Revenue Streams'!$D10="",'Revenue Streams'!$E10=""),0,IF('Revenue Streams'!$C10="Monthly",'Revenue Streams'!$D10*(((MIN(DATE(YEAR((M$2-N('Revenue Streams'!$G10))),MONTH((M$2-N('Revenue Streams'!$G10))),1)+DAY('Revenue Streams'!$E10)-1,EOMONTH((M$2-N('Revenue Streams'!$G10)),0)))&gt;=(M$2-N('Revenue Streams'!$G10)))*((MIN(DATE(YEAR((M$2-N('Revenue Streams'!$G10))),MONTH((M$2-N('Revenue Streams'!$G10))),1)+DAY('Revenue Streams'!$E10)-1,EOMONTH((M$2-N('Revenue Streams'!$G10)),0)))&lt;=(M$3-N('Revenue Streams'!$G10)))*((MIN(DATE(YEAR((M$2-N('Revenue Streams'!$G10))),MONTH((M$2-N('Revenue Streams'!$G10))),1)+DAY('Revenue Streams'!$E10)-1,EOMONTH((M$2-N('Revenue Streams'!$G10)),0)))&gt;='Revenue Streams'!$E10)*((MIN(DATE(YEAR((M$2-N('Revenue Streams'!$G10))),MONTH((M$2-N('Revenue Streams'!$G10))),1)+DAY('Revenue Streams'!$E10)-1,EOMONTH((M$2-N('Revenue Streams'!$G10)),0)))&lt;=IF('Revenue Streams'!$F10="",DATE(9999,1,1),'Revenue Streams'!$F10))+((MIN(EOMONTH((M$2-N('Revenue Streams'!$G10)),0)+DAY('Revenue Streams'!$E10),EOMONTH((M$2-N('Revenue Streams'!$G10)),1)))&gt;=(M$2-N('Revenue Streams'!$G10)))*((MIN(EOMONTH((M$2-N('Revenue Streams'!$G10)),0)+DAY('Revenue Streams'!$E10),EOMONTH((M$2-N('Revenue Streams'!$G10)),1)))&lt;=(M$3-N('Revenue Streams'!$G10)))*((MIN(EOMONTH((M$2-N('Revenue Streams'!$G10)),0)+DAY('Revenue Streams'!$E10),EOMONTH((M$2-N('Revenue Streams'!$G10)),1)))&gt;='Revenue Streams'!$E10)*((MIN(EOMONTH((M$2-N('Revenue Streams'!$G10)),0)+DAY('Revenue Streams'!$E10),EOMONTH((M$2-N('Revenue Streams'!$G10)),1)))&lt;=IF('Revenue Streams'!$F10="",DATE(9999,1,1),'Revenue Streams'!$F10))+((MIN(EOMONTH((M$2-N('Revenue Streams'!$G10)),1)+DAY('Revenue Streams'!$E10),EOMONTH((M$2-N('Revenue Streams'!$G10)),2)))&gt;=(M$2-N('Revenue Streams'!$G10)))*((MIN(EOMONTH((M$2-N('Revenue Streams'!$G10)),1)+DAY('Revenue Streams'!$E10),EOMONTH((M$2-N('Revenue Streams'!$G10)),2)))&lt;=(M$3-N('Revenue Streams'!$G10)))*((MIN(EOMONTH((M$2-N('Revenue Streams'!$G10)),1)+DAY('Revenue Streams'!$E10),EOMONTH((M$2-N('Revenue Streams'!$G10)),2)))&gt;='Revenue Streams'!$E10)*((MIN(EOMONTH((M$2-N('Revenue Streams'!$G10)),1)+DAY('Revenue Streams'!$E10),EOMONTH((M$2-N('Revenue Streams'!$G10)),2)))&lt;=IF('Revenue Streams'!$F10="",DATE(9999,1,1),'Revenue Streams'!$F10))),IF(('Revenue Streams'!$E10&gt;=(M$2-N('Revenue Streams'!$G10)))*('Revenue Streams'!$E10&lt;=(M$3-N('Revenue Streams'!$G10)))=1,'Revenue Streams'!$D10,0)))</f>
        <v/>
      </c>
      <c r="N12" s="22">
        <f>IF(OR('Revenue Streams'!$D10="",'Revenue Streams'!$E10=""),0,IF('Revenue Streams'!$C10="Monthly",'Revenue Streams'!$D10*(((MIN(DATE(YEAR((N$2-N('Revenue Streams'!$G10))),MONTH((N$2-N('Revenue Streams'!$G10))),1)+DAY('Revenue Streams'!$E10)-1,EOMONTH((N$2-N('Revenue Streams'!$G10)),0)))&gt;=(N$2-N('Revenue Streams'!$G10)))*((MIN(DATE(YEAR((N$2-N('Revenue Streams'!$G10))),MONTH((N$2-N('Revenue Streams'!$G10))),1)+DAY('Revenue Streams'!$E10)-1,EOMONTH((N$2-N('Revenue Streams'!$G10)),0)))&lt;=(N$3-N('Revenue Streams'!$G10)))*((MIN(DATE(YEAR((N$2-N('Revenue Streams'!$G10))),MONTH((N$2-N('Revenue Streams'!$G10))),1)+DAY('Revenue Streams'!$E10)-1,EOMONTH((N$2-N('Revenue Streams'!$G10)),0)))&gt;='Revenue Streams'!$E10)*((MIN(DATE(YEAR((N$2-N('Revenue Streams'!$G10))),MONTH((N$2-N('Revenue Streams'!$G10))),1)+DAY('Revenue Streams'!$E10)-1,EOMONTH((N$2-N('Revenue Streams'!$G10)),0)))&lt;=IF('Revenue Streams'!$F10="",DATE(9999,1,1),'Revenue Streams'!$F10))+((MIN(EOMONTH((N$2-N('Revenue Streams'!$G10)),0)+DAY('Revenue Streams'!$E10),EOMONTH((N$2-N('Revenue Streams'!$G10)),1)))&gt;=(N$2-N('Revenue Streams'!$G10)))*((MIN(EOMONTH((N$2-N('Revenue Streams'!$G10)),0)+DAY('Revenue Streams'!$E10),EOMONTH((N$2-N('Revenue Streams'!$G10)),1)))&lt;=(N$3-N('Revenue Streams'!$G10)))*((MIN(EOMONTH((N$2-N('Revenue Streams'!$G10)),0)+DAY('Revenue Streams'!$E10),EOMONTH((N$2-N('Revenue Streams'!$G10)),1)))&gt;='Revenue Streams'!$E10)*((MIN(EOMONTH((N$2-N('Revenue Streams'!$G10)),0)+DAY('Revenue Streams'!$E10),EOMONTH((N$2-N('Revenue Streams'!$G10)),1)))&lt;=IF('Revenue Streams'!$F10="",DATE(9999,1,1),'Revenue Streams'!$F10))+((MIN(EOMONTH((N$2-N('Revenue Streams'!$G10)),1)+DAY('Revenue Streams'!$E10),EOMONTH((N$2-N('Revenue Streams'!$G10)),2)))&gt;=(N$2-N('Revenue Streams'!$G10)))*((MIN(EOMONTH((N$2-N('Revenue Streams'!$G10)),1)+DAY('Revenue Streams'!$E10),EOMONTH((N$2-N('Revenue Streams'!$G10)),2)))&lt;=(N$3-N('Revenue Streams'!$G10)))*((MIN(EOMONTH((N$2-N('Revenue Streams'!$G10)),1)+DAY('Revenue Streams'!$E10),EOMONTH((N$2-N('Revenue Streams'!$G10)),2)))&gt;='Revenue Streams'!$E10)*((MIN(EOMONTH((N$2-N('Revenue Streams'!$G10)),1)+DAY('Revenue Streams'!$E10),EOMONTH((N$2-N('Revenue Streams'!$G10)),2)))&lt;=IF('Revenue Streams'!$F10="",DATE(9999,1,1),'Revenue Streams'!$F10))),IF(('Revenue Streams'!$E10&gt;=(N$2-N('Revenue Streams'!$G10)))*('Revenue Streams'!$E10&lt;=(N$3-N('Revenue Streams'!$G10)))=1,'Revenue Streams'!$D10,0)))</f>
        <v/>
      </c>
      <c r="O12" s="22">
        <f>IF(OR('Revenue Streams'!$D10="",'Revenue Streams'!$E10=""),0,IF('Revenue Streams'!$C10="Monthly",'Revenue Streams'!$D10*(((MIN(DATE(YEAR((O$2-N('Revenue Streams'!$G10))),MONTH((O$2-N('Revenue Streams'!$G10))),1)+DAY('Revenue Streams'!$E10)-1,EOMONTH((O$2-N('Revenue Streams'!$G10)),0)))&gt;=(O$2-N('Revenue Streams'!$G10)))*((MIN(DATE(YEAR((O$2-N('Revenue Streams'!$G10))),MONTH((O$2-N('Revenue Streams'!$G10))),1)+DAY('Revenue Streams'!$E10)-1,EOMONTH((O$2-N('Revenue Streams'!$G10)),0)))&lt;=(O$3-N('Revenue Streams'!$G10)))*((MIN(DATE(YEAR((O$2-N('Revenue Streams'!$G10))),MONTH((O$2-N('Revenue Streams'!$G10))),1)+DAY('Revenue Streams'!$E10)-1,EOMONTH((O$2-N('Revenue Streams'!$G10)),0)))&gt;='Revenue Streams'!$E10)*((MIN(DATE(YEAR((O$2-N('Revenue Streams'!$G10))),MONTH((O$2-N('Revenue Streams'!$G10))),1)+DAY('Revenue Streams'!$E10)-1,EOMONTH((O$2-N('Revenue Streams'!$G10)),0)))&lt;=IF('Revenue Streams'!$F10="",DATE(9999,1,1),'Revenue Streams'!$F10))+((MIN(EOMONTH((O$2-N('Revenue Streams'!$G10)),0)+DAY('Revenue Streams'!$E10),EOMONTH((O$2-N('Revenue Streams'!$G10)),1)))&gt;=(O$2-N('Revenue Streams'!$G10)))*((MIN(EOMONTH((O$2-N('Revenue Streams'!$G10)),0)+DAY('Revenue Streams'!$E10),EOMONTH((O$2-N('Revenue Streams'!$G10)),1)))&lt;=(O$3-N('Revenue Streams'!$G10)))*((MIN(EOMONTH((O$2-N('Revenue Streams'!$G10)),0)+DAY('Revenue Streams'!$E10),EOMONTH((O$2-N('Revenue Streams'!$G10)),1)))&gt;='Revenue Streams'!$E10)*((MIN(EOMONTH((O$2-N('Revenue Streams'!$G10)),0)+DAY('Revenue Streams'!$E10),EOMONTH((O$2-N('Revenue Streams'!$G10)),1)))&lt;=IF('Revenue Streams'!$F10="",DATE(9999,1,1),'Revenue Streams'!$F10))+((MIN(EOMONTH((O$2-N('Revenue Streams'!$G10)),1)+DAY('Revenue Streams'!$E10),EOMONTH((O$2-N('Revenue Streams'!$G10)),2)))&gt;=(O$2-N('Revenue Streams'!$G10)))*((MIN(EOMONTH((O$2-N('Revenue Streams'!$G10)),1)+DAY('Revenue Streams'!$E10),EOMONTH((O$2-N('Revenue Streams'!$G10)),2)))&lt;=(O$3-N('Revenue Streams'!$G10)))*((MIN(EOMONTH((O$2-N('Revenue Streams'!$G10)),1)+DAY('Revenue Streams'!$E10),EOMONTH((O$2-N('Revenue Streams'!$G10)),2)))&gt;='Revenue Streams'!$E10)*((MIN(EOMONTH((O$2-N('Revenue Streams'!$G10)),1)+DAY('Revenue Streams'!$E10),EOMONTH((O$2-N('Revenue Streams'!$G10)),2)))&lt;=IF('Revenue Streams'!$F10="",DATE(9999,1,1),'Revenue Streams'!$F10))),IF(('Revenue Streams'!$E10&gt;=(O$2-N('Revenue Streams'!$G10)))*('Revenue Streams'!$E10&lt;=(O$3-N('Revenue Streams'!$G10)))=1,'Revenue Streams'!$D10,0)))</f>
        <v/>
      </c>
      <c r="Q12" s="22">
        <f>IF(OR('Revenue Streams'!$D10="",'Revenue Streams'!$E10=""),0,IF('Revenue Streams'!$C10="Monthly",'Revenue Streams'!$D10*(((MIN(DATE(YEAR((Q$2-N('Revenue Streams'!$G10))),MONTH((Q$2-N('Revenue Streams'!$G10))),1)+DAY('Revenue Streams'!$E10)-1,EOMONTH((Q$2-N('Revenue Streams'!$G10)),0)))&gt;=(Q$2-N('Revenue Streams'!$G10)))*((MIN(DATE(YEAR((Q$2-N('Revenue Streams'!$G10))),MONTH((Q$2-N('Revenue Streams'!$G10))),1)+DAY('Revenue Streams'!$E10)-1,EOMONTH((Q$2-N('Revenue Streams'!$G10)),0)))&lt;=(Q$3-N('Revenue Streams'!$G10)))*((MIN(DATE(YEAR((Q$2-N('Revenue Streams'!$G10))),MONTH((Q$2-N('Revenue Streams'!$G10))),1)+DAY('Revenue Streams'!$E10)-1,EOMONTH((Q$2-N('Revenue Streams'!$G10)),0)))&gt;='Revenue Streams'!$E10)*((MIN(DATE(YEAR((Q$2-N('Revenue Streams'!$G10))),MONTH((Q$2-N('Revenue Streams'!$G10))),1)+DAY('Revenue Streams'!$E10)-1,EOMONTH((Q$2-N('Revenue Streams'!$G10)),0)))&lt;=IF('Revenue Streams'!$F10="",DATE(9999,1,1),'Revenue Streams'!$F10))+((MIN(EOMONTH((Q$2-N('Revenue Streams'!$G10)),0)+DAY('Revenue Streams'!$E10),EOMONTH((Q$2-N('Revenue Streams'!$G10)),1)))&gt;=(Q$2-N('Revenue Streams'!$G10)))*((MIN(EOMONTH((Q$2-N('Revenue Streams'!$G10)),0)+DAY('Revenue Streams'!$E10),EOMONTH((Q$2-N('Revenue Streams'!$G10)),1)))&lt;=(Q$3-N('Revenue Streams'!$G10)))*((MIN(EOMONTH((Q$2-N('Revenue Streams'!$G10)),0)+DAY('Revenue Streams'!$E10),EOMONTH((Q$2-N('Revenue Streams'!$G10)),1)))&gt;='Revenue Streams'!$E10)*((MIN(EOMONTH((Q$2-N('Revenue Streams'!$G10)),0)+DAY('Revenue Streams'!$E10),EOMONTH((Q$2-N('Revenue Streams'!$G10)),1)))&lt;=IF('Revenue Streams'!$F10="",DATE(9999,1,1),'Revenue Streams'!$F10))+((MIN(EOMONTH((Q$2-N('Revenue Streams'!$G10)),1)+DAY('Revenue Streams'!$E10),EOMONTH((Q$2-N('Revenue Streams'!$G10)),2)))&gt;=(Q$2-N('Revenue Streams'!$G10)))*((MIN(EOMONTH((Q$2-N('Revenue Streams'!$G10)),1)+DAY('Revenue Streams'!$E10),EOMONTH((Q$2-N('Revenue Streams'!$G10)),2)))&lt;=(Q$3-N('Revenue Streams'!$G10)))*((MIN(EOMONTH((Q$2-N('Revenue Streams'!$G10)),1)+DAY('Revenue Streams'!$E10),EOMONTH((Q$2-N('Revenue Streams'!$G10)),2)))&gt;='Revenue Streams'!$E10)*((MIN(EOMONTH((Q$2-N('Revenue Streams'!$G10)),1)+DAY('Revenue Streams'!$E10),EOMONTH((Q$2-N('Revenue Streams'!$G10)),2)))&lt;=IF('Revenue Streams'!$F10="",DATE(9999,1,1),'Revenue Streams'!$F10))),IF(('Revenue Streams'!$E10&gt;=(Q$2-N('Revenue Streams'!$G10)))*('Revenue Streams'!$E10&lt;=(Q$3-N('Revenue Streams'!$G10)))=1,'Revenue Streams'!$D10,0)))</f>
        <v/>
      </c>
      <c r="R12" s="22">
        <f>IF(OR('Revenue Streams'!$D10="",'Revenue Streams'!$E10=""),0,IF('Revenue Streams'!$C10="Monthly",'Revenue Streams'!$D10*(((MIN(DATE(YEAR((R$2-N('Revenue Streams'!$G10))),MONTH((R$2-N('Revenue Streams'!$G10))),1)+DAY('Revenue Streams'!$E10)-1,EOMONTH((R$2-N('Revenue Streams'!$G10)),0)))&gt;=(R$2-N('Revenue Streams'!$G10)))*((MIN(DATE(YEAR((R$2-N('Revenue Streams'!$G10))),MONTH((R$2-N('Revenue Streams'!$G10))),1)+DAY('Revenue Streams'!$E10)-1,EOMONTH((R$2-N('Revenue Streams'!$G10)),0)))&lt;=(R$3-N('Revenue Streams'!$G10)))*((MIN(DATE(YEAR((R$2-N('Revenue Streams'!$G10))),MONTH((R$2-N('Revenue Streams'!$G10))),1)+DAY('Revenue Streams'!$E10)-1,EOMONTH((R$2-N('Revenue Streams'!$G10)),0)))&gt;='Revenue Streams'!$E10)*((MIN(DATE(YEAR((R$2-N('Revenue Streams'!$G10))),MONTH((R$2-N('Revenue Streams'!$G10))),1)+DAY('Revenue Streams'!$E10)-1,EOMONTH((R$2-N('Revenue Streams'!$G10)),0)))&lt;=IF('Revenue Streams'!$F10="",DATE(9999,1,1),'Revenue Streams'!$F10))+((MIN(EOMONTH((R$2-N('Revenue Streams'!$G10)),0)+DAY('Revenue Streams'!$E10),EOMONTH((R$2-N('Revenue Streams'!$G10)),1)))&gt;=(R$2-N('Revenue Streams'!$G10)))*((MIN(EOMONTH((R$2-N('Revenue Streams'!$G10)),0)+DAY('Revenue Streams'!$E10),EOMONTH((R$2-N('Revenue Streams'!$G10)),1)))&lt;=(R$3-N('Revenue Streams'!$G10)))*((MIN(EOMONTH((R$2-N('Revenue Streams'!$G10)),0)+DAY('Revenue Streams'!$E10),EOMONTH((R$2-N('Revenue Streams'!$G10)),1)))&gt;='Revenue Streams'!$E10)*((MIN(EOMONTH((R$2-N('Revenue Streams'!$G10)),0)+DAY('Revenue Streams'!$E10),EOMONTH((R$2-N('Revenue Streams'!$G10)),1)))&lt;=IF('Revenue Streams'!$F10="",DATE(9999,1,1),'Revenue Streams'!$F10))+((MIN(EOMONTH((R$2-N('Revenue Streams'!$G10)),1)+DAY('Revenue Streams'!$E10),EOMONTH((R$2-N('Revenue Streams'!$G10)),2)))&gt;=(R$2-N('Revenue Streams'!$G10)))*((MIN(EOMONTH((R$2-N('Revenue Streams'!$G10)),1)+DAY('Revenue Streams'!$E10),EOMONTH((R$2-N('Revenue Streams'!$G10)),2)))&lt;=(R$3-N('Revenue Streams'!$G10)))*((MIN(EOMONTH((R$2-N('Revenue Streams'!$G10)),1)+DAY('Revenue Streams'!$E10),EOMONTH((R$2-N('Revenue Streams'!$G10)),2)))&gt;='Revenue Streams'!$E10)*((MIN(EOMONTH((R$2-N('Revenue Streams'!$G10)),1)+DAY('Revenue Streams'!$E10),EOMONTH((R$2-N('Revenue Streams'!$G10)),2)))&lt;=IF('Revenue Streams'!$F10="",DATE(9999,1,1),'Revenue Streams'!$F10))),IF(('Revenue Streams'!$E10&gt;=(R$2-N('Revenue Streams'!$G10)))*('Revenue Streams'!$E10&lt;=(R$3-N('Revenue Streams'!$G10)))=1,'Revenue Streams'!$D10,0)))</f>
        <v/>
      </c>
      <c r="S12" s="22">
        <f>IF(OR('Revenue Streams'!$D10="",'Revenue Streams'!$E10=""),0,IF('Revenue Streams'!$C10="Monthly",'Revenue Streams'!$D10*(((MIN(DATE(YEAR((S$2-N('Revenue Streams'!$G10))),MONTH((S$2-N('Revenue Streams'!$G10))),1)+DAY('Revenue Streams'!$E10)-1,EOMONTH((S$2-N('Revenue Streams'!$G10)),0)))&gt;=(S$2-N('Revenue Streams'!$G10)))*((MIN(DATE(YEAR((S$2-N('Revenue Streams'!$G10))),MONTH((S$2-N('Revenue Streams'!$G10))),1)+DAY('Revenue Streams'!$E10)-1,EOMONTH((S$2-N('Revenue Streams'!$G10)),0)))&lt;=(S$3-N('Revenue Streams'!$G10)))*((MIN(DATE(YEAR((S$2-N('Revenue Streams'!$G10))),MONTH((S$2-N('Revenue Streams'!$G10))),1)+DAY('Revenue Streams'!$E10)-1,EOMONTH((S$2-N('Revenue Streams'!$G10)),0)))&gt;='Revenue Streams'!$E10)*((MIN(DATE(YEAR((S$2-N('Revenue Streams'!$G10))),MONTH((S$2-N('Revenue Streams'!$G10))),1)+DAY('Revenue Streams'!$E10)-1,EOMONTH((S$2-N('Revenue Streams'!$G10)),0)))&lt;=IF('Revenue Streams'!$F10="",DATE(9999,1,1),'Revenue Streams'!$F10))+((MIN(EOMONTH((S$2-N('Revenue Streams'!$G10)),0)+DAY('Revenue Streams'!$E10),EOMONTH((S$2-N('Revenue Streams'!$G10)),1)))&gt;=(S$2-N('Revenue Streams'!$G10)))*((MIN(EOMONTH((S$2-N('Revenue Streams'!$G10)),0)+DAY('Revenue Streams'!$E10),EOMONTH((S$2-N('Revenue Streams'!$G10)),1)))&lt;=(S$3-N('Revenue Streams'!$G10)))*((MIN(EOMONTH((S$2-N('Revenue Streams'!$G10)),0)+DAY('Revenue Streams'!$E10),EOMONTH((S$2-N('Revenue Streams'!$G10)),1)))&gt;='Revenue Streams'!$E10)*((MIN(EOMONTH((S$2-N('Revenue Streams'!$G10)),0)+DAY('Revenue Streams'!$E10),EOMONTH((S$2-N('Revenue Streams'!$G10)),1)))&lt;=IF('Revenue Streams'!$F10="",DATE(9999,1,1),'Revenue Streams'!$F10))+((MIN(EOMONTH((S$2-N('Revenue Streams'!$G10)),1)+DAY('Revenue Streams'!$E10),EOMONTH((S$2-N('Revenue Streams'!$G10)),2)))&gt;=(S$2-N('Revenue Streams'!$G10)))*((MIN(EOMONTH((S$2-N('Revenue Streams'!$G10)),1)+DAY('Revenue Streams'!$E10),EOMONTH((S$2-N('Revenue Streams'!$G10)),2)))&lt;=(S$3-N('Revenue Streams'!$G10)))*((MIN(EOMONTH((S$2-N('Revenue Streams'!$G10)),1)+DAY('Revenue Streams'!$E10),EOMONTH((S$2-N('Revenue Streams'!$G10)),2)))&gt;='Revenue Streams'!$E10)*((MIN(EOMONTH((S$2-N('Revenue Streams'!$G10)),1)+DAY('Revenue Streams'!$E10),EOMONTH((S$2-N('Revenue Streams'!$G10)),2)))&lt;=IF('Revenue Streams'!$F10="",DATE(9999,1,1),'Revenue Streams'!$F10))),IF(('Revenue Streams'!$E10&gt;=(S$2-N('Revenue Streams'!$G10)))*('Revenue Streams'!$E10&lt;=(S$3-N('Revenue Streams'!$G10)))=1,'Revenue Streams'!$D10,0)))</f>
        <v/>
      </c>
      <c r="T12" s="22">
        <f>IF(OR('Revenue Streams'!$D10="",'Revenue Streams'!$E10=""),0,IF('Revenue Streams'!$C10="Monthly",'Revenue Streams'!$D10*(((MIN(DATE(YEAR((T$2-N('Revenue Streams'!$G10))),MONTH((T$2-N('Revenue Streams'!$G10))),1)+DAY('Revenue Streams'!$E10)-1,EOMONTH((T$2-N('Revenue Streams'!$G10)),0)))&gt;=(T$2-N('Revenue Streams'!$G10)))*((MIN(DATE(YEAR((T$2-N('Revenue Streams'!$G10))),MONTH((T$2-N('Revenue Streams'!$G10))),1)+DAY('Revenue Streams'!$E10)-1,EOMONTH((T$2-N('Revenue Streams'!$G10)),0)))&lt;=(T$3-N('Revenue Streams'!$G10)))*((MIN(DATE(YEAR((T$2-N('Revenue Streams'!$G10))),MONTH((T$2-N('Revenue Streams'!$G10))),1)+DAY('Revenue Streams'!$E10)-1,EOMONTH((T$2-N('Revenue Streams'!$G10)),0)))&gt;='Revenue Streams'!$E10)*((MIN(DATE(YEAR((T$2-N('Revenue Streams'!$G10))),MONTH((T$2-N('Revenue Streams'!$G10))),1)+DAY('Revenue Streams'!$E10)-1,EOMONTH((T$2-N('Revenue Streams'!$G10)),0)))&lt;=IF('Revenue Streams'!$F10="",DATE(9999,1,1),'Revenue Streams'!$F10))+((MIN(EOMONTH((T$2-N('Revenue Streams'!$G10)),0)+DAY('Revenue Streams'!$E10),EOMONTH((T$2-N('Revenue Streams'!$G10)),1)))&gt;=(T$2-N('Revenue Streams'!$G10)))*((MIN(EOMONTH((T$2-N('Revenue Streams'!$G10)),0)+DAY('Revenue Streams'!$E10),EOMONTH((T$2-N('Revenue Streams'!$G10)),1)))&lt;=(T$3-N('Revenue Streams'!$G10)))*((MIN(EOMONTH((T$2-N('Revenue Streams'!$G10)),0)+DAY('Revenue Streams'!$E10),EOMONTH((T$2-N('Revenue Streams'!$G10)),1)))&gt;='Revenue Streams'!$E10)*((MIN(EOMONTH((T$2-N('Revenue Streams'!$G10)),0)+DAY('Revenue Streams'!$E10),EOMONTH((T$2-N('Revenue Streams'!$G10)),1)))&lt;=IF('Revenue Streams'!$F10="",DATE(9999,1,1),'Revenue Streams'!$F10))+((MIN(EOMONTH((T$2-N('Revenue Streams'!$G10)),1)+DAY('Revenue Streams'!$E10),EOMONTH((T$2-N('Revenue Streams'!$G10)),2)))&gt;=(T$2-N('Revenue Streams'!$G10)))*((MIN(EOMONTH((T$2-N('Revenue Streams'!$G10)),1)+DAY('Revenue Streams'!$E10),EOMONTH((T$2-N('Revenue Streams'!$G10)),2)))&lt;=(T$3-N('Revenue Streams'!$G10)))*((MIN(EOMONTH((T$2-N('Revenue Streams'!$G10)),1)+DAY('Revenue Streams'!$E10),EOMONTH((T$2-N('Revenue Streams'!$G10)),2)))&gt;='Revenue Streams'!$E10)*((MIN(EOMONTH((T$2-N('Revenue Streams'!$G10)),1)+DAY('Revenue Streams'!$E10),EOMONTH((T$2-N('Revenue Streams'!$G10)),2)))&lt;=IF('Revenue Streams'!$F10="",DATE(9999,1,1),'Revenue Streams'!$F10))),IF(('Revenue Streams'!$E10&gt;=(T$2-N('Revenue Streams'!$G10)))*('Revenue Streams'!$E10&lt;=(T$3-N('Revenue Streams'!$G10)))=1,'Revenue Streams'!$D10,0)))</f>
        <v/>
      </c>
      <c r="U12" s="22">
        <f>IF(OR('Revenue Streams'!$D10="",'Revenue Streams'!$E10=""),0,IF('Revenue Streams'!$C10="Monthly",'Revenue Streams'!$D10*(((MIN(DATE(YEAR((U$2-N('Revenue Streams'!$G10))),MONTH((U$2-N('Revenue Streams'!$G10))),1)+DAY('Revenue Streams'!$E10)-1,EOMONTH((U$2-N('Revenue Streams'!$G10)),0)))&gt;=(U$2-N('Revenue Streams'!$G10)))*((MIN(DATE(YEAR((U$2-N('Revenue Streams'!$G10))),MONTH((U$2-N('Revenue Streams'!$G10))),1)+DAY('Revenue Streams'!$E10)-1,EOMONTH((U$2-N('Revenue Streams'!$G10)),0)))&lt;=(U$3-N('Revenue Streams'!$G10)))*((MIN(DATE(YEAR((U$2-N('Revenue Streams'!$G10))),MONTH((U$2-N('Revenue Streams'!$G10))),1)+DAY('Revenue Streams'!$E10)-1,EOMONTH((U$2-N('Revenue Streams'!$G10)),0)))&gt;='Revenue Streams'!$E10)*((MIN(DATE(YEAR((U$2-N('Revenue Streams'!$G10))),MONTH((U$2-N('Revenue Streams'!$G10))),1)+DAY('Revenue Streams'!$E10)-1,EOMONTH((U$2-N('Revenue Streams'!$G10)),0)))&lt;=IF('Revenue Streams'!$F10="",DATE(9999,1,1),'Revenue Streams'!$F10))+((MIN(EOMONTH((U$2-N('Revenue Streams'!$G10)),0)+DAY('Revenue Streams'!$E10),EOMONTH((U$2-N('Revenue Streams'!$G10)),1)))&gt;=(U$2-N('Revenue Streams'!$G10)))*((MIN(EOMONTH((U$2-N('Revenue Streams'!$G10)),0)+DAY('Revenue Streams'!$E10),EOMONTH((U$2-N('Revenue Streams'!$G10)),1)))&lt;=(U$3-N('Revenue Streams'!$G10)))*((MIN(EOMONTH((U$2-N('Revenue Streams'!$G10)),0)+DAY('Revenue Streams'!$E10),EOMONTH((U$2-N('Revenue Streams'!$G10)),1)))&gt;='Revenue Streams'!$E10)*((MIN(EOMONTH((U$2-N('Revenue Streams'!$G10)),0)+DAY('Revenue Streams'!$E10),EOMONTH((U$2-N('Revenue Streams'!$G10)),1)))&lt;=IF('Revenue Streams'!$F10="",DATE(9999,1,1),'Revenue Streams'!$F10))+((MIN(EOMONTH((U$2-N('Revenue Streams'!$G10)),1)+DAY('Revenue Streams'!$E10),EOMONTH((U$2-N('Revenue Streams'!$G10)),2)))&gt;=(U$2-N('Revenue Streams'!$G10)))*((MIN(EOMONTH((U$2-N('Revenue Streams'!$G10)),1)+DAY('Revenue Streams'!$E10),EOMONTH((U$2-N('Revenue Streams'!$G10)),2)))&lt;=(U$3-N('Revenue Streams'!$G10)))*((MIN(EOMONTH((U$2-N('Revenue Streams'!$G10)),1)+DAY('Revenue Streams'!$E10),EOMONTH((U$2-N('Revenue Streams'!$G10)),2)))&gt;='Revenue Streams'!$E10)*((MIN(EOMONTH((U$2-N('Revenue Streams'!$G10)),1)+DAY('Revenue Streams'!$E10),EOMONTH((U$2-N('Revenue Streams'!$G10)),2)))&lt;=IF('Revenue Streams'!$F10="",DATE(9999,1,1),'Revenue Streams'!$F10))),IF(('Revenue Streams'!$E10&gt;=(U$2-N('Revenue Streams'!$G10)))*('Revenue Streams'!$E10&lt;=(U$3-N('Revenue Streams'!$G10)))=1,'Revenue Streams'!$D10,0)))</f>
        <v/>
      </c>
      <c r="V12" s="22">
        <f>IF(OR('Revenue Streams'!$D10="",'Revenue Streams'!$E10=""),0,IF('Revenue Streams'!$C10="Monthly",'Revenue Streams'!$D10*(((MIN(DATE(YEAR((V$2-N('Revenue Streams'!$G10))),MONTH((V$2-N('Revenue Streams'!$G10))),1)+DAY('Revenue Streams'!$E10)-1,EOMONTH((V$2-N('Revenue Streams'!$G10)),0)))&gt;=(V$2-N('Revenue Streams'!$G10)))*((MIN(DATE(YEAR((V$2-N('Revenue Streams'!$G10))),MONTH((V$2-N('Revenue Streams'!$G10))),1)+DAY('Revenue Streams'!$E10)-1,EOMONTH((V$2-N('Revenue Streams'!$G10)),0)))&lt;=(V$3-N('Revenue Streams'!$G10)))*((MIN(DATE(YEAR((V$2-N('Revenue Streams'!$G10))),MONTH((V$2-N('Revenue Streams'!$G10))),1)+DAY('Revenue Streams'!$E10)-1,EOMONTH((V$2-N('Revenue Streams'!$G10)),0)))&gt;='Revenue Streams'!$E10)*((MIN(DATE(YEAR((V$2-N('Revenue Streams'!$G10))),MONTH((V$2-N('Revenue Streams'!$G10))),1)+DAY('Revenue Streams'!$E10)-1,EOMONTH((V$2-N('Revenue Streams'!$G10)),0)))&lt;=IF('Revenue Streams'!$F10="",DATE(9999,1,1),'Revenue Streams'!$F10))+((MIN(EOMONTH((V$2-N('Revenue Streams'!$G10)),0)+DAY('Revenue Streams'!$E10),EOMONTH((V$2-N('Revenue Streams'!$G10)),1)))&gt;=(V$2-N('Revenue Streams'!$G10)))*((MIN(EOMONTH((V$2-N('Revenue Streams'!$G10)),0)+DAY('Revenue Streams'!$E10),EOMONTH((V$2-N('Revenue Streams'!$G10)),1)))&lt;=(V$3-N('Revenue Streams'!$G10)))*((MIN(EOMONTH((V$2-N('Revenue Streams'!$G10)),0)+DAY('Revenue Streams'!$E10),EOMONTH((V$2-N('Revenue Streams'!$G10)),1)))&gt;='Revenue Streams'!$E10)*((MIN(EOMONTH((V$2-N('Revenue Streams'!$G10)),0)+DAY('Revenue Streams'!$E10),EOMONTH((V$2-N('Revenue Streams'!$G10)),1)))&lt;=IF('Revenue Streams'!$F10="",DATE(9999,1,1),'Revenue Streams'!$F10))+((MIN(EOMONTH((V$2-N('Revenue Streams'!$G10)),1)+DAY('Revenue Streams'!$E10),EOMONTH((V$2-N('Revenue Streams'!$G10)),2)))&gt;=(V$2-N('Revenue Streams'!$G10)))*((MIN(EOMONTH((V$2-N('Revenue Streams'!$G10)),1)+DAY('Revenue Streams'!$E10),EOMONTH((V$2-N('Revenue Streams'!$G10)),2)))&lt;=(V$3-N('Revenue Streams'!$G10)))*((MIN(EOMONTH((V$2-N('Revenue Streams'!$G10)),1)+DAY('Revenue Streams'!$E10),EOMONTH((V$2-N('Revenue Streams'!$G10)),2)))&gt;='Revenue Streams'!$E10)*((MIN(EOMONTH((V$2-N('Revenue Streams'!$G10)),1)+DAY('Revenue Streams'!$E10),EOMONTH((V$2-N('Revenue Streams'!$G10)),2)))&lt;=IF('Revenue Streams'!$F10="",DATE(9999,1,1),'Revenue Streams'!$F10))),IF(('Revenue Streams'!$E10&gt;=(V$2-N('Revenue Streams'!$G10)))*('Revenue Streams'!$E10&lt;=(V$3-N('Revenue Streams'!$G10)))=1,'Revenue Streams'!$D10,0)))</f>
        <v/>
      </c>
      <c r="W12" s="22">
        <f>IF(OR('Revenue Streams'!$D10="",'Revenue Streams'!$E10=""),0,IF('Revenue Streams'!$C10="Monthly",'Revenue Streams'!$D10*(((MIN(DATE(YEAR((W$2-N('Revenue Streams'!$G10))),MONTH((W$2-N('Revenue Streams'!$G10))),1)+DAY('Revenue Streams'!$E10)-1,EOMONTH((W$2-N('Revenue Streams'!$G10)),0)))&gt;=(W$2-N('Revenue Streams'!$G10)))*((MIN(DATE(YEAR((W$2-N('Revenue Streams'!$G10))),MONTH((W$2-N('Revenue Streams'!$G10))),1)+DAY('Revenue Streams'!$E10)-1,EOMONTH((W$2-N('Revenue Streams'!$G10)),0)))&lt;=(W$3-N('Revenue Streams'!$G10)))*((MIN(DATE(YEAR((W$2-N('Revenue Streams'!$G10))),MONTH((W$2-N('Revenue Streams'!$G10))),1)+DAY('Revenue Streams'!$E10)-1,EOMONTH((W$2-N('Revenue Streams'!$G10)),0)))&gt;='Revenue Streams'!$E10)*((MIN(DATE(YEAR((W$2-N('Revenue Streams'!$G10))),MONTH((W$2-N('Revenue Streams'!$G10))),1)+DAY('Revenue Streams'!$E10)-1,EOMONTH((W$2-N('Revenue Streams'!$G10)),0)))&lt;=IF('Revenue Streams'!$F10="",DATE(9999,1,1),'Revenue Streams'!$F10))+((MIN(EOMONTH((W$2-N('Revenue Streams'!$G10)),0)+DAY('Revenue Streams'!$E10),EOMONTH((W$2-N('Revenue Streams'!$G10)),1)))&gt;=(W$2-N('Revenue Streams'!$G10)))*((MIN(EOMONTH((W$2-N('Revenue Streams'!$G10)),0)+DAY('Revenue Streams'!$E10),EOMONTH((W$2-N('Revenue Streams'!$G10)),1)))&lt;=(W$3-N('Revenue Streams'!$G10)))*((MIN(EOMONTH((W$2-N('Revenue Streams'!$G10)),0)+DAY('Revenue Streams'!$E10),EOMONTH((W$2-N('Revenue Streams'!$G10)),1)))&gt;='Revenue Streams'!$E10)*((MIN(EOMONTH((W$2-N('Revenue Streams'!$G10)),0)+DAY('Revenue Streams'!$E10),EOMONTH((W$2-N('Revenue Streams'!$G10)),1)))&lt;=IF('Revenue Streams'!$F10="",DATE(9999,1,1),'Revenue Streams'!$F10))+((MIN(EOMONTH((W$2-N('Revenue Streams'!$G10)),1)+DAY('Revenue Streams'!$E10),EOMONTH((W$2-N('Revenue Streams'!$G10)),2)))&gt;=(W$2-N('Revenue Streams'!$G10)))*((MIN(EOMONTH((W$2-N('Revenue Streams'!$G10)),1)+DAY('Revenue Streams'!$E10),EOMONTH((W$2-N('Revenue Streams'!$G10)),2)))&lt;=(W$3-N('Revenue Streams'!$G10)))*((MIN(EOMONTH((W$2-N('Revenue Streams'!$G10)),1)+DAY('Revenue Streams'!$E10),EOMONTH((W$2-N('Revenue Streams'!$G10)),2)))&gt;='Revenue Streams'!$E10)*((MIN(EOMONTH((W$2-N('Revenue Streams'!$G10)),1)+DAY('Revenue Streams'!$E10),EOMONTH((W$2-N('Revenue Streams'!$G10)),2)))&lt;=IF('Revenue Streams'!$F10="",DATE(9999,1,1),'Revenue Streams'!$F10))),IF(('Revenue Streams'!$E10&gt;=(W$2-N('Revenue Streams'!$G10)))*('Revenue Streams'!$E10&lt;=(W$3-N('Revenue Streams'!$G10)))=1,'Revenue Streams'!$D10,0)))</f>
        <v/>
      </c>
      <c r="X12" s="22">
        <f>IF(OR('Revenue Streams'!$D10="",'Revenue Streams'!$E10=""),0,IF('Revenue Streams'!$C10="Monthly",'Revenue Streams'!$D10*(((MIN(DATE(YEAR((X$2-N('Revenue Streams'!$G10))),MONTH((X$2-N('Revenue Streams'!$G10))),1)+DAY('Revenue Streams'!$E10)-1,EOMONTH((X$2-N('Revenue Streams'!$G10)),0)))&gt;=(X$2-N('Revenue Streams'!$G10)))*((MIN(DATE(YEAR((X$2-N('Revenue Streams'!$G10))),MONTH((X$2-N('Revenue Streams'!$G10))),1)+DAY('Revenue Streams'!$E10)-1,EOMONTH((X$2-N('Revenue Streams'!$G10)),0)))&lt;=(X$3-N('Revenue Streams'!$G10)))*((MIN(DATE(YEAR((X$2-N('Revenue Streams'!$G10))),MONTH((X$2-N('Revenue Streams'!$G10))),1)+DAY('Revenue Streams'!$E10)-1,EOMONTH((X$2-N('Revenue Streams'!$G10)),0)))&gt;='Revenue Streams'!$E10)*((MIN(DATE(YEAR((X$2-N('Revenue Streams'!$G10))),MONTH((X$2-N('Revenue Streams'!$G10))),1)+DAY('Revenue Streams'!$E10)-1,EOMONTH((X$2-N('Revenue Streams'!$G10)),0)))&lt;=IF('Revenue Streams'!$F10="",DATE(9999,1,1),'Revenue Streams'!$F10))+((MIN(EOMONTH((X$2-N('Revenue Streams'!$G10)),0)+DAY('Revenue Streams'!$E10),EOMONTH((X$2-N('Revenue Streams'!$G10)),1)))&gt;=(X$2-N('Revenue Streams'!$G10)))*((MIN(EOMONTH((X$2-N('Revenue Streams'!$G10)),0)+DAY('Revenue Streams'!$E10),EOMONTH((X$2-N('Revenue Streams'!$G10)),1)))&lt;=(X$3-N('Revenue Streams'!$G10)))*((MIN(EOMONTH((X$2-N('Revenue Streams'!$G10)),0)+DAY('Revenue Streams'!$E10),EOMONTH((X$2-N('Revenue Streams'!$G10)),1)))&gt;='Revenue Streams'!$E10)*((MIN(EOMONTH((X$2-N('Revenue Streams'!$G10)),0)+DAY('Revenue Streams'!$E10),EOMONTH((X$2-N('Revenue Streams'!$G10)),1)))&lt;=IF('Revenue Streams'!$F10="",DATE(9999,1,1),'Revenue Streams'!$F10))+((MIN(EOMONTH((X$2-N('Revenue Streams'!$G10)),1)+DAY('Revenue Streams'!$E10),EOMONTH((X$2-N('Revenue Streams'!$G10)),2)))&gt;=(X$2-N('Revenue Streams'!$G10)))*((MIN(EOMONTH((X$2-N('Revenue Streams'!$G10)),1)+DAY('Revenue Streams'!$E10),EOMONTH((X$2-N('Revenue Streams'!$G10)),2)))&lt;=(X$3-N('Revenue Streams'!$G10)))*((MIN(EOMONTH((X$2-N('Revenue Streams'!$G10)),1)+DAY('Revenue Streams'!$E10),EOMONTH((X$2-N('Revenue Streams'!$G10)),2)))&gt;='Revenue Streams'!$E10)*((MIN(EOMONTH((X$2-N('Revenue Streams'!$G10)),1)+DAY('Revenue Streams'!$E10),EOMONTH((X$2-N('Revenue Streams'!$G10)),2)))&lt;=IF('Revenue Streams'!$F10="",DATE(9999,1,1),'Revenue Streams'!$F10))),IF(('Revenue Streams'!$E10&gt;=(X$2-N('Revenue Streams'!$G10)))*('Revenue Streams'!$E10&lt;=(X$3-N('Revenue Streams'!$G10)))=1,'Revenue Streams'!$D10,0)))</f>
        <v/>
      </c>
      <c r="Y12" s="22">
        <f>IF(OR('Revenue Streams'!$D10="",'Revenue Streams'!$E10=""),0,IF('Revenue Streams'!$C10="Monthly",'Revenue Streams'!$D10*(((MIN(DATE(YEAR((Y$2-N('Revenue Streams'!$G10))),MONTH((Y$2-N('Revenue Streams'!$G10))),1)+DAY('Revenue Streams'!$E10)-1,EOMONTH((Y$2-N('Revenue Streams'!$G10)),0)))&gt;=(Y$2-N('Revenue Streams'!$G10)))*((MIN(DATE(YEAR((Y$2-N('Revenue Streams'!$G10))),MONTH((Y$2-N('Revenue Streams'!$G10))),1)+DAY('Revenue Streams'!$E10)-1,EOMONTH((Y$2-N('Revenue Streams'!$G10)),0)))&lt;=(Y$3-N('Revenue Streams'!$G10)))*((MIN(DATE(YEAR((Y$2-N('Revenue Streams'!$G10))),MONTH((Y$2-N('Revenue Streams'!$G10))),1)+DAY('Revenue Streams'!$E10)-1,EOMONTH((Y$2-N('Revenue Streams'!$G10)),0)))&gt;='Revenue Streams'!$E10)*((MIN(DATE(YEAR((Y$2-N('Revenue Streams'!$G10))),MONTH((Y$2-N('Revenue Streams'!$G10))),1)+DAY('Revenue Streams'!$E10)-1,EOMONTH((Y$2-N('Revenue Streams'!$G10)),0)))&lt;=IF('Revenue Streams'!$F10="",DATE(9999,1,1),'Revenue Streams'!$F10))+((MIN(EOMONTH((Y$2-N('Revenue Streams'!$G10)),0)+DAY('Revenue Streams'!$E10),EOMONTH((Y$2-N('Revenue Streams'!$G10)),1)))&gt;=(Y$2-N('Revenue Streams'!$G10)))*((MIN(EOMONTH((Y$2-N('Revenue Streams'!$G10)),0)+DAY('Revenue Streams'!$E10),EOMONTH((Y$2-N('Revenue Streams'!$G10)),1)))&lt;=(Y$3-N('Revenue Streams'!$G10)))*((MIN(EOMONTH((Y$2-N('Revenue Streams'!$G10)),0)+DAY('Revenue Streams'!$E10),EOMONTH((Y$2-N('Revenue Streams'!$G10)),1)))&gt;='Revenue Streams'!$E10)*((MIN(EOMONTH((Y$2-N('Revenue Streams'!$G10)),0)+DAY('Revenue Streams'!$E10),EOMONTH((Y$2-N('Revenue Streams'!$G10)),1)))&lt;=IF('Revenue Streams'!$F10="",DATE(9999,1,1),'Revenue Streams'!$F10))+((MIN(EOMONTH((Y$2-N('Revenue Streams'!$G10)),1)+DAY('Revenue Streams'!$E10),EOMONTH((Y$2-N('Revenue Streams'!$G10)),2)))&gt;=(Y$2-N('Revenue Streams'!$G10)))*((MIN(EOMONTH((Y$2-N('Revenue Streams'!$G10)),1)+DAY('Revenue Streams'!$E10),EOMONTH((Y$2-N('Revenue Streams'!$G10)),2)))&lt;=(Y$3-N('Revenue Streams'!$G10)))*((MIN(EOMONTH((Y$2-N('Revenue Streams'!$G10)),1)+DAY('Revenue Streams'!$E10),EOMONTH((Y$2-N('Revenue Streams'!$G10)),2)))&gt;='Revenue Streams'!$E10)*((MIN(EOMONTH((Y$2-N('Revenue Streams'!$G10)),1)+DAY('Revenue Streams'!$E10),EOMONTH((Y$2-N('Revenue Streams'!$G10)),2)))&lt;=IF('Revenue Streams'!$F10="",DATE(9999,1,1),'Revenue Streams'!$F10))),IF(('Revenue Streams'!$E10&gt;=(Y$2-N('Revenue Streams'!$G10)))*('Revenue Streams'!$E10&lt;=(Y$3-N('Revenue Streams'!$G10)))=1,'Revenue Streams'!$D10,0)))</f>
        <v/>
      </c>
      <c r="Z12" s="22">
        <f>IF(OR('Revenue Streams'!$D10="",'Revenue Streams'!$E10=""),0,IF('Revenue Streams'!$C10="Monthly",'Revenue Streams'!$D10*(((MIN(DATE(YEAR((Z$2-N('Revenue Streams'!$G10))),MONTH((Z$2-N('Revenue Streams'!$G10))),1)+DAY('Revenue Streams'!$E10)-1,EOMONTH((Z$2-N('Revenue Streams'!$G10)),0)))&gt;=(Z$2-N('Revenue Streams'!$G10)))*((MIN(DATE(YEAR((Z$2-N('Revenue Streams'!$G10))),MONTH((Z$2-N('Revenue Streams'!$G10))),1)+DAY('Revenue Streams'!$E10)-1,EOMONTH((Z$2-N('Revenue Streams'!$G10)),0)))&lt;=(Z$3-N('Revenue Streams'!$G10)))*((MIN(DATE(YEAR((Z$2-N('Revenue Streams'!$G10))),MONTH((Z$2-N('Revenue Streams'!$G10))),1)+DAY('Revenue Streams'!$E10)-1,EOMONTH((Z$2-N('Revenue Streams'!$G10)),0)))&gt;='Revenue Streams'!$E10)*((MIN(DATE(YEAR((Z$2-N('Revenue Streams'!$G10))),MONTH((Z$2-N('Revenue Streams'!$G10))),1)+DAY('Revenue Streams'!$E10)-1,EOMONTH((Z$2-N('Revenue Streams'!$G10)),0)))&lt;=IF('Revenue Streams'!$F10="",DATE(9999,1,1),'Revenue Streams'!$F10))+((MIN(EOMONTH((Z$2-N('Revenue Streams'!$G10)),0)+DAY('Revenue Streams'!$E10),EOMONTH((Z$2-N('Revenue Streams'!$G10)),1)))&gt;=(Z$2-N('Revenue Streams'!$G10)))*((MIN(EOMONTH((Z$2-N('Revenue Streams'!$G10)),0)+DAY('Revenue Streams'!$E10),EOMONTH((Z$2-N('Revenue Streams'!$G10)),1)))&lt;=(Z$3-N('Revenue Streams'!$G10)))*((MIN(EOMONTH((Z$2-N('Revenue Streams'!$G10)),0)+DAY('Revenue Streams'!$E10),EOMONTH((Z$2-N('Revenue Streams'!$G10)),1)))&gt;='Revenue Streams'!$E10)*((MIN(EOMONTH((Z$2-N('Revenue Streams'!$G10)),0)+DAY('Revenue Streams'!$E10),EOMONTH((Z$2-N('Revenue Streams'!$G10)),1)))&lt;=IF('Revenue Streams'!$F10="",DATE(9999,1,1),'Revenue Streams'!$F10))+((MIN(EOMONTH((Z$2-N('Revenue Streams'!$G10)),1)+DAY('Revenue Streams'!$E10),EOMONTH((Z$2-N('Revenue Streams'!$G10)),2)))&gt;=(Z$2-N('Revenue Streams'!$G10)))*((MIN(EOMONTH((Z$2-N('Revenue Streams'!$G10)),1)+DAY('Revenue Streams'!$E10),EOMONTH((Z$2-N('Revenue Streams'!$G10)),2)))&lt;=(Z$3-N('Revenue Streams'!$G10)))*((MIN(EOMONTH((Z$2-N('Revenue Streams'!$G10)),1)+DAY('Revenue Streams'!$E10),EOMONTH((Z$2-N('Revenue Streams'!$G10)),2)))&gt;='Revenue Streams'!$E10)*((MIN(EOMONTH((Z$2-N('Revenue Streams'!$G10)),1)+DAY('Revenue Streams'!$E10),EOMONTH((Z$2-N('Revenue Streams'!$G10)),2)))&lt;=IF('Revenue Streams'!$F10="",DATE(9999,1,1),'Revenue Streams'!$F10))),IF(('Revenue Streams'!$E10&gt;=(Z$2-N('Revenue Streams'!$G10)))*('Revenue Streams'!$E10&lt;=(Z$3-N('Revenue Streams'!$G10)))=1,'Revenue Streams'!$D10,0)))</f>
        <v/>
      </c>
      <c r="AA12" s="22">
        <f>IF(OR('Revenue Streams'!$D10="",'Revenue Streams'!$E10=""),0,IF('Revenue Streams'!$C10="Monthly",'Revenue Streams'!$D10*(((MIN(DATE(YEAR((AA$2-N('Revenue Streams'!$G10))),MONTH((AA$2-N('Revenue Streams'!$G10))),1)+DAY('Revenue Streams'!$E10)-1,EOMONTH((AA$2-N('Revenue Streams'!$G10)),0)))&gt;=(AA$2-N('Revenue Streams'!$G10)))*((MIN(DATE(YEAR((AA$2-N('Revenue Streams'!$G10))),MONTH((AA$2-N('Revenue Streams'!$G10))),1)+DAY('Revenue Streams'!$E10)-1,EOMONTH((AA$2-N('Revenue Streams'!$G10)),0)))&lt;=(AA$3-N('Revenue Streams'!$G10)))*((MIN(DATE(YEAR((AA$2-N('Revenue Streams'!$G10))),MONTH((AA$2-N('Revenue Streams'!$G10))),1)+DAY('Revenue Streams'!$E10)-1,EOMONTH((AA$2-N('Revenue Streams'!$G10)),0)))&gt;='Revenue Streams'!$E10)*((MIN(DATE(YEAR((AA$2-N('Revenue Streams'!$G10))),MONTH((AA$2-N('Revenue Streams'!$G10))),1)+DAY('Revenue Streams'!$E10)-1,EOMONTH((AA$2-N('Revenue Streams'!$G10)),0)))&lt;=IF('Revenue Streams'!$F10="",DATE(9999,1,1),'Revenue Streams'!$F10))+((MIN(EOMONTH((AA$2-N('Revenue Streams'!$G10)),0)+DAY('Revenue Streams'!$E10),EOMONTH((AA$2-N('Revenue Streams'!$G10)),1)))&gt;=(AA$2-N('Revenue Streams'!$G10)))*((MIN(EOMONTH((AA$2-N('Revenue Streams'!$G10)),0)+DAY('Revenue Streams'!$E10),EOMONTH((AA$2-N('Revenue Streams'!$G10)),1)))&lt;=(AA$3-N('Revenue Streams'!$G10)))*((MIN(EOMONTH((AA$2-N('Revenue Streams'!$G10)),0)+DAY('Revenue Streams'!$E10),EOMONTH((AA$2-N('Revenue Streams'!$G10)),1)))&gt;='Revenue Streams'!$E10)*((MIN(EOMONTH((AA$2-N('Revenue Streams'!$G10)),0)+DAY('Revenue Streams'!$E10),EOMONTH((AA$2-N('Revenue Streams'!$G10)),1)))&lt;=IF('Revenue Streams'!$F10="",DATE(9999,1,1),'Revenue Streams'!$F10))+((MIN(EOMONTH((AA$2-N('Revenue Streams'!$G10)),1)+DAY('Revenue Streams'!$E10),EOMONTH((AA$2-N('Revenue Streams'!$G10)),2)))&gt;=(AA$2-N('Revenue Streams'!$G10)))*((MIN(EOMONTH((AA$2-N('Revenue Streams'!$G10)),1)+DAY('Revenue Streams'!$E10),EOMONTH((AA$2-N('Revenue Streams'!$G10)),2)))&lt;=(AA$3-N('Revenue Streams'!$G10)))*((MIN(EOMONTH((AA$2-N('Revenue Streams'!$G10)),1)+DAY('Revenue Streams'!$E10),EOMONTH((AA$2-N('Revenue Streams'!$G10)),2)))&gt;='Revenue Streams'!$E10)*((MIN(EOMONTH((AA$2-N('Revenue Streams'!$G10)),1)+DAY('Revenue Streams'!$E10),EOMONTH((AA$2-N('Revenue Streams'!$G10)),2)))&lt;=IF('Revenue Streams'!$F10="",DATE(9999,1,1),'Revenue Streams'!$F10))),IF(('Revenue Streams'!$E10&gt;=(AA$2-N('Revenue Streams'!$G10)))*('Revenue Streams'!$E10&lt;=(AA$3-N('Revenue Streams'!$G10)))=1,'Revenue Streams'!$D10,0)))</f>
        <v/>
      </c>
      <c r="AB12" s="22">
        <f>IF(OR('Revenue Streams'!$D10="",'Revenue Streams'!$E10=""),0,IF('Revenue Streams'!$C10="Monthly",'Revenue Streams'!$D10*(((MIN(DATE(YEAR((AB$2-N('Revenue Streams'!$G10))),MONTH((AB$2-N('Revenue Streams'!$G10))),1)+DAY('Revenue Streams'!$E10)-1,EOMONTH((AB$2-N('Revenue Streams'!$G10)),0)))&gt;=(AB$2-N('Revenue Streams'!$G10)))*((MIN(DATE(YEAR((AB$2-N('Revenue Streams'!$G10))),MONTH((AB$2-N('Revenue Streams'!$G10))),1)+DAY('Revenue Streams'!$E10)-1,EOMONTH((AB$2-N('Revenue Streams'!$G10)),0)))&lt;=(AB$3-N('Revenue Streams'!$G10)))*((MIN(DATE(YEAR((AB$2-N('Revenue Streams'!$G10))),MONTH((AB$2-N('Revenue Streams'!$G10))),1)+DAY('Revenue Streams'!$E10)-1,EOMONTH((AB$2-N('Revenue Streams'!$G10)),0)))&gt;='Revenue Streams'!$E10)*((MIN(DATE(YEAR((AB$2-N('Revenue Streams'!$G10))),MONTH((AB$2-N('Revenue Streams'!$G10))),1)+DAY('Revenue Streams'!$E10)-1,EOMONTH((AB$2-N('Revenue Streams'!$G10)),0)))&lt;=IF('Revenue Streams'!$F10="",DATE(9999,1,1),'Revenue Streams'!$F10))+((MIN(EOMONTH((AB$2-N('Revenue Streams'!$G10)),0)+DAY('Revenue Streams'!$E10),EOMONTH((AB$2-N('Revenue Streams'!$G10)),1)))&gt;=(AB$2-N('Revenue Streams'!$G10)))*((MIN(EOMONTH((AB$2-N('Revenue Streams'!$G10)),0)+DAY('Revenue Streams'!$E10),EOMONTH((AB$2-N('Revenue Streams'!$G10)),1)))&lt;=(AB$3-N('Revenue Streams'!$G10)))*((MIN(EOMONTH((AB$2-N('Revenue Streams'!$G10)),0)+DAY('Revenue Streams'!$E10),EOMONTH((AB$2-N('Revenue Streams'!$G10)),1)))&gt;='Revenue Streams'!$E10)*((MIN(EOMONTH((AB$2-N('Revenue Streams'!$G10)),0)+DAY('Revenue Streams'!$E10),EOMONTH((AB$2-N('Revenue Streams'!$G10)),1)))&lt;=IF('Revenue Streams'!$F10="",DATE(9999,1,1),'Revenue Streams'!$F10))+((MIN(EOMONTH((AB$2-N('Revenue Streams'!$G10)),1)+DAY('Revenue Streams'!$E10),EOMONTH((AB$2-N('Revenue Streams'!$G10)),2)))&gt;=(AB$2-N('Revenue Streams'!$G10)))*((MIN(EOMONTH((AB$2-N('Revenue Streams'!$G10)),1)+DAY('Revenue Streams'!$E10),EOMONTH((AB$2-N('Revenue Streams'!$G10)),2)))&lt;=(AB$3-N('Revenue Streams'!$G10)))*((MIN(EOMONTH((AB$2-N('Revenue Streams'!$G10)),1)+DAY('Revenue Streams'!$E10),EOMONTH((AB$2-N('Revenue Streams'!$G10)),2)))&gt;='Revenue Streams'!$E10)*((MIN(EOMONTH((AB$2-N('Revenue Streams'!$G10)),1)+DAY('Revenue Streams'!$E10),EOMONTH((AB$2-N('Revenue Streams'!$G10)),2)))&lt;=IF('Revenue Streams'!$F10="",DATE(9999,1,1),'Revenue Streams'!$F10))),IF(('Revenue Streams'!$E10&gt;=(AB$2-N('Revenue Streams'!$G10)))*('Revenue Streams'!$E10&lt;=(AB$3-N('Revenue Streams'!$G10)))=1,'Revenue Streams'!$D10,0)))</f>
        <v/>
      </c>
    </row>
    <row r="13" ht="15" customHeight="1" s="23">
      <c r="A13" s="22">
        <f>IF('Revenue Streams'!$B11="","",'Revenue Streams'!$B11)</f>
        <v/>
      </c>
      <c r="B13" s="22">
        <f>IF('Revenue Streams'!$A11="","",'Revenue Streams'!$A11)</f>
        <v/>
      </c>
      <c r="C13" s="22">
        <f>IF(OR('Revenue Streams'!$D11="",'Revenue Streams'!$E11=""),0,IF('Revenue Streams'!$C11="Monthly",'Revenue Streams'!$D11*(((MIN(DATE(YEAR((C$2-N('Revenue Streams'!$G11))),MONTH((C$2-N('Revenue Streams'!$G11))),1)+DAY('Revenue Streams'!$E11)-1,EOMONTH((C$2-N('Revenue Streams'!$G11)),0)))&gt;=(C$2-N('Revenue Streams'!$G11)))*((MIN(DATE(YEAR((C$2-N('Revenue Streams'!$G11))),MONTH((C$2-N('Revenue Streams'!$G11))),1)+DAY('Revenue Streams'!$E11)-1,EOMONTH((C$2-N('Revenue Streams'!$G11)),0)))&lt;=(C$3-N('Revenue Streams'!$G11)))*((MIN(DATE(YEAR((C$2-N('Revenue Streams'!$G11))),MONTH((C$2-N('Revenue Streams'!$G11))),1)+DAY('Revenue Streams'!$E11)-1,EOMONTH((C$2-N('Revenue Streams'!$G11)),0)))&gt;='Revenue Streams'!$E11)*((MIN(DATE(YEAR((C$2-N('Revenue Streams'!$G11))),MONTH((C$2-N('Revenue Streams'!$G11))),1)+DAY('Revenue Streams'!$E11)-1,EOMONTH((C$2-N('Revenue Streams'!$G11)),0)))&lt;=IF('Revenue Streams'!$F11="",DATE(9999,1,1),'Revenue Streams'!$F11))+((MIN(EOMONTH((C$2-N('Revenue Streams'!$G11)),0)+DAY('Revenue Streams'!$E11),EOMONTH((C$2-N('Revenue Streams'!$G11)),1)))&gt;=(C$2-N('Revenue Streams'!$G11)))*((MIN(EOMONTH((C$2-N('Revenue Streams'!$G11)),0)+DAY('Revenue Streams'!$E11),EOMONTH((C$2-N('Revenue Streams'!$G11)),1)))&lt;=(C$3-N('Revenue Streams'!$G11)))*((MIN(EOMONTH((C$2-N('Revenue Streams'!$G11)),0)+DAY('Revenue Streams'!$E11),EOMONTH((C$2-N('Revenue Streams'!$G11)),1)))&gt;='Revenue Streams'!$E11)*((MIN(EOMONTH((C$2-N('Revenue Streams'!$G11)),0)+DAY('Revenue Streams'!$E11),EOMONTH((C$2-N('Revenue Streams'!$G11)),1)))&lt;=IF('Revenue Streams'!$F11="",DATE(9999,1,1),'Revenue Streams'!$F11))+((MIN(EOMONTH((C$2-N('Revenue Streams'!$G11)),1)+DAY('Revenue Streams'!$E11),EOMONTH((C$2-N('Revenue Streams'!$G11)),2)))&gt;=(C$2-N('Revenue Streams'!$G11)))*((MIN(EOMONTH((C$2-N('Revenue Streams'!$G11)),1)+DAY('Revenue Streams'!$E11),EOMONTH((C$2-N('Revenue Streams'!$G11)),2)))&lt;=(C$3-N('Revenue Streams'!$G11)))*((MIN(EOMONTH((C$2-N('Revenue Streams'!$G11)),1)+DAY('Revenue Streams'!$E11),EOMONTH((C$2-N('Revenue Streams'!$G11)),2)))&gt;='Revenue Streams'!$E11)*((MIN(EOMONTH((C$2-N('Revenue Streams'!$G11)),1)+DAY('Revenue Streams'!$E11),EOMONTH((C$2-N('Revenue Streams'!$G11)),2)))&lt;=IF('Revenue Streams'!$F11="",DATE(9999,1,1),'Revenue Streams'!$F11))),IF(('Revenue Streams'!$E11&gt;=(C$2-N('Revenue Streams'!$G11)))*('Revenue Streams'!$E11&lt;=(C$3-N('Revenue Streams'!$G11)))=1,'Revenue Streams'!$D11,0)))</f>
        <v/>
      </c>
      <c r="D13" s="22">
        <f>IF(OR('Revenue Streams'!$D11="",'Revenue Streams'!$E11=""),0,IF('Revenue Streams'!$C11="Monthly",'Revenue Streams'!$D11*(((MIN(DATE(YEAR((D$2-N('Revenue Streams'!$G11))),MONTH((D$2-N('Revenue Streams'!$G11))),1)+DAY('Revenue Streams'!$E11)-1,EOMONTH((D$2-N('Revenue Streams'!$G11)),0)))&gt;=(D$2-N('Revenue Streams'!$G11)))*((MIN(DATE(YEAR((D$2-N('Revenue Streams'!$G11))),MONTH((D$2-N('Revenue Streams'!$G11))),1)+DAY('Revenue Streams'!$E11)-1,EOMONTH((D$2-N('Revenue Streams'!$G11)),0)))&lt;=(D$3-N('Revenue Streams'!$G11)))*((MIN(DATE(YEAR((D$2-N('Revenue Streams'!$G11))),MONTH((D$2-N('Revenue Streams'!$G11))),1)+DAY('Revenue Streams'!$E11)-1,EOMONTH((D$2-N('Revenue Streams'!$G11)),0)))&gt;='Revenue Streams'!$E11)*((MIN(DATE(YEAR((D$2-N('Revenue Streams'!$G11))),MONTH((D$2-N('Revenue Streams'!$G11))),1)+DAY('Revenue Streams'!$E11)-1,EOMONTH((D$2-N('Revenue Streams'!$G11)),0)))&lt;=IF('Revenue Streams'!$F11="",DATE(9999,1,1),'Revenue Streams'!$F11))+((MIN(EOMONTH((D$2-N('Revenue Streams'!$G11)),0)+DAY('Revenue Streams'!$E11),EOMONTH((D$2-N('Revenue Streams'!$G11)),1)))&gt;=(D$2-N('Revenue Streams'!$G11)))*((MIN(EOMONTH((D$2-N('Revenue Streams'!$G11)),0)+DAY('Revenue Streams'!$E11),EOMONTH((D$2-N('Revenue Streams'!$G11)),1)))&lt;=(D$3-N('Revenue Streams'!$G11)))*((MIN(EOMONTH((D$2-N('Revenue Streams'!$G11)),0)+DAY('Revenue Streams'!$E11),EOMONTH((D$2-N('Revenue Streams'!$G11)),1)))&gt;='Revenue Streams'!$E11)*((MIN(EOMONTH((D$2-N('Revenue Streams'!$G11)),0)+DAY('Revenue Streams'!$E11),EOMONTH((D$2-N('Revenue Streams'!$G11)),1)))&lt;=IF('Revenue Streams'!$F11="",DATE(9999,1,1),'Revenue Streams'!$F11))+((MIN(EOMONTH((D$2-N('Revenue Streams'!$G11)),1)+DAY('Revenue Streams'!$E11),EOMONTH((D$2-N('Revenue Streams'!$G11)),2)))&gt;=(D$2-N('Revenue Streams'!$G11)))*((MIN(EOMONTH((D$2-N('Revenue Streams'!$G11)),1)+DAY('Revenue Streams'!$E11),EOMONTH((D$2-N('Revenue Streams'!$G11)),2)))&lt;=(D$3-N('Revenue Streams'!$G11)))*((MIN(EOMONTH((D$2-N('Revenue Streams'!$G11)),1)+DAY('Revenue Streams'!$E11),EOMONTH((D$2-N('Revenue Streams'!$G11)),2)))&gt;='Revenue Streams'!$E11)*((MIN(EOMONTH((D$2-N('Revenue Streams'!$G11)),1)+DAY('Revenue Streams'!$E11),EOMONTH((D$2-N('Revenue Streams'!$G11)),2)))&lt;=IF('Revenue Streams'!$F11="",DATE(9999,1,1),'Revenue Streams'!$F11))),IF(('Revenue Streams'!$E11&gt;=(D$2-N('Revenue Streams'!$G11)))*('Revenue Streams'!$E11&lt;=(D$3-N('Revenue Streams'!$G11)))=1,'Revenue Streams'!$D11,0)))</f>
        <v/>
      </c>
      <c r="E13" s="22">
        <f>IF(OR('Revenue Streams'!$D11="",'Revenue Streams'!$E11=""),0,IF('Revenue Streams'!$C11="Monthly",'Revenue Streams'!$D11*(((MIN(DATE(YEAR((E$2-N('Revenue Streams'!$G11))),MONTH((E$2-N('Revenue Streams'!$G11))),1)+DAY('Revenue Streams'!$E11)-1,EOMONTH((E$2-N('Revenue Streams'!$G11)),0)))&gt;=(E$2-N('Revenue Streams'!$G11)))*((MIN(DATE(YEAR((E$2-N('Revenue Streams'!$G11))),MONTH((E$2-N('Revenue Streams'!$G11))),1)+DAY('Revenue Streams'!$E11)-1,EOMONTH((E$2-N('Revenue Streams'!$G11)),0)))&lt;=(E$3-N('Revenue Streams'!$G11)))*((MIN(DATE(YEAR((E$2-N('Revenue Streams'!$G11))),MONTH((E$2-N('Revenue Streams'!$G11))),1)+DAY('Revenue Streams'!$E11)-1,EOMONTH((E$2-N('Revenue Streams'!$G11)),0)))&gt;='Revenue Streams'!$E11)*((MIN(DATE(YEAR((E$2-N('Revenue Streams'!$G11))),MONTH((E$2-N('Revenue Streams'!$G11))),1)+DAY('Revenue Streams'!$E11)-1,EOMONTH((E$2-N('Revenue Streams'!$G11)),0)))&lt;=IF('Revenue Streams'!$F11="",DATE(9999,1,1),'Revenue Streams'!$F11))+((MIN(EOMONTH((E$2-N('Revenue Streams'!$G11)),0)+DAY('Revenue Streams'!$E11),EOMONTH((E$2-N('Revenue Streams'!$G11)),1)))&gt;=(E$2-N('Revenue Streams'!$G11)))*((MIN(EOMONTH((E$2-N('Revenue Streams'!$G11)),0)+DAY('Revenue Streams'!$E11),EOMONTH((E$2-N('Revenue Streams'!$G11)),1)))&lt;=(E$3-N('Revenue Streams'!$G11)))*((MIN(EOMONTH((E$2-N('Revenue Streams'!$G11)),0)+DAY('Revenue Streams'!$E11),EOMONTH((E$2-N('Revenue Streams'!$G11)),1)))&gt;='Revenue Streams'!$E11)*((MIN(EOMONTH((E$2-N('Revenue Streams'!$G11)),0)+DAY('Revenue Streams'!$E11),EOMONTH((E$2-N('Revenue Streams'!$G11)),1)))&lt;=IF('Revenue Streams'!$F11="",DATE(9999,1,1),'Revenue Streams'!$F11))+((MIN(EOMONTH((E$2-N('Revenue Streams'!$G11)),1)+DAY('Revenue Streams'!$E11),EOMONTH((E$2-N('Revenue Streams'!$G11)),2)))&gt;=(E$2-N('Revenue Streams'!$G11)))*((MIN(EOMONTH((E$2-N('Revenue Streams'!$G11)),1)+DAY('Revenue Streams'!$E11),EOMONTH((E$2-N('Revenue Streams'!$G11)),2)))&lt;=(E$3-N('Revenue Streams'!$G11)))*((MIN(EOMONTH((E$2-N('Revenue Streams'!$G11)),1)+DAY('Revenue Streams'!$E11),EOMONTH((E$2-N('Revenue Streams'!$G11)),2)))&gt;='Revenue Streams'!$E11)*((MIN(EOMONTH((E$2-N('Revenue Streams'!$G11)),1)+DAY('Revenue Streams'!$E11),EOMONTH((E$2-N('Revenue Streams'!$G11)),2)))&lt;=IF('Revenue Streams'!$F11="",DATE(9999,1,1),'Revenue Streams'!$F11))),IF(('Revenue Streams'!$E11&gt;=(E$2-N('Revenue Streams'!$G11)))*('Revenue Streams'!$E11&lt;=(E$3-N('Revenue Streams'!$G11)))=1,'Revenue Streams'!$D11,0)))</f>
        <v/>
      </c>
      <c r="F13" s="22">
        <f>IF(OR('Revenue Streams'!$D11="",'Revenue Streams'!$E11=""),0,IF('Revenue Streams'!$C11="Monthly",'Revenue Streams'!$D11*(((MIN(DATE(YEAR((F$2-N('Revenue Streams'!$G11))),MONTH((F$2-N('Revenue Streams'!$G11))),1)+DAY('Revenue Streams'!$E11)-1,EOMONTH((F$2-N('Revenue Streams'!$G11)),0)))&gt;=(F$2-N('Revenue Streams'!$G11)))*((MIN(DATE(YEAR((F$2-N('Revenue Streams'!$G11))),MONTH((F$2-N('Revenue Streams'!$G11))),1)+DAY('Revenue Streams'!$E11)-1,EOMONTH((F$2-N('Revenue Streams'!$G11)),0)))&lt;=(F$3-N('Revenue Streams'!$G11)))*((MIN(DATE(YEAR((F$2-N('Revenue Streams'!$G11))),MONTH((F$2-N('Revenue Streams'!$G11))),1)+DAY('Revenue Streams'!$E11)-1,EOMONTH((F$2-N('Revenue Streams'!$G11)),0)))&gt;='Revenue Streams'!$E11)*((MIN(DATE(YEAR((F$2-N('Revenue Streams'!$G11))),MONTH((F$2-N('Revenue Streams'!$G11))),1)+DAY('Revenue Streams'!$E11)-1,EOMONTH((F$2-N('Revenue Streams'!$G11)),0)))&lt;=IF('Revenue Streams'!$F11="",DATE(9999,1,1),'Revenue Streams'!$F11))+((MIN(EOMONTH((F$2-N('Revenue Streams'!$G11)),0)+DAY('Revenue Streams'!$E11),EOMONTH((F$2-N('Revenue Streams'!$G11)),1)))&gt;=(F$2-N('Revenue Streams'!$G11)))*((MIN(EOMONTH((F$2-N('Revenue Streams'!$G11)),0)+DAY('Revenue Streams'!$E11),EOMONTH((F$2-N('Revenue Streams'!$G11)),1)))&lt;=(F$3-N('Revenue Streams'!$G11)))*((MIN(EOMONTH((F$2-N('Revenue Streams'!$G11)),0)+DAY('Revenue Streams'!$E11),EOMONTH((F$2-N('Revenue Streams'!$G11)),1)))&gt;='Revenue Streams'!$E11)*((MIN(EOMONTH((F$2-N('Revenue Streams'!$G11)),0)+DAY('Revenue Streams'!$E11),EOMONTH((F$2-N('Revenue Streams'!$G11)),1)))&lt;=IF('Revenue Streams'!$F11="",DATE(9999,1,1),'Revenue Streams'!$F11))+((MIN(EOMONTH((F$2-N('Revenue Streams'!$G11)),1)+DAY('Revenue Streams'!$E11),EOMONTH((F$2-N('Revenue Streams'!$G11)),2)))&gt;=(F$2-N('Revenue Streams'!$G11)))*((MIN(EOMONTH((F$2-N('Revenue Streams'!$G11)),1)+DAY('Revenue Streams'!$E11),EOMONTH((F$2-N('Revenue Streams'!$G11)),2)))&lt;=(F$3-N('Revenue Streams'!$G11)))*((MIN(EOMONTH((F$2-N('Revenue Streams'!$G11)),1)+DAY('Revenue Streams'!$E11),EOMONTH((F$2-N('Revenue Streams'!$G11)),2)))&gt;='Revenue Streams'!$E11)*((MIN(EOMONTH((F$2-N('Revenue Streams'!$G11)),1)+DAY('Revenue Streams'!$E11),EOMONTH((F$2-N('Revenue Streams'!$G11)),2)))&lt;=IF('Revenue Streams'!$F11="",DATE(9999,1,1),'Revenue Streams'!$F11))),IF(('Revenue Streams'!$E11&gt;=(F$2-N('Revenue Streams'!$G11)))*('Revenue Streams'!$E11&lt;=(F$3-N('Revenue Streams'!$G11)))=1,'Revenue Streams'!$D11,0)))</f>
        <v/>
      </c>
      <c r="G13" s="22">
        <f>IF(OR('Revenue Streams'!$D11="",'Revenue Streams'!$E11=""),0,IF('Revenue Streams'!$C11="Monthly",'Revenue Streams'!$D11*(((MIN(DATE(YEAR((G$2-N('Revenue Streams'!$G11))),MONTH((G$2-N('Revenue Streams'!$G11))),1)+DAY('Revenue Streams'!$E11)-1,EOMONTH((G$2-N('Revenue Streams'!$G11)),0)))&gt;=(G$2-N('Revenue Streams'!$G11)))*((MIN(DATE(YEAR((G$2-N('Revenue Streams'!$G11))),MONTH((G$2-N('Revenue Streams'!$G11))),1)+DAY('Revenue Streams'!$E11)-1,EOMONTH((G$2-N('Revenue Streams'!$G11)),0)))&lt;=(G$3-N('Revenue Streams'!$G11)))*((MIN(DATE(YEAR((G$2-N('Revenue Streams'!$G11))),MONTH((G$2-N('Revenue Streams'!$G11))),1)+DAY('Revenue Streams'!$E11)-1,EOMONTH((G$2-N('Revenue Streams'!$G11)),0)))&gt;='Revenue Streams'!$E11)*((MIN(DATE(YEAR((G$2-N('Revenue Streams'!$G11))),MONTH((G$2-N('Revenue Streams'!$G11))),1)+DAY('Revenue Streams'!$E11)-1,EOMONTH((G$2-N('Revenue Streams'!$G11)),0)))&lt;=IF('Revenue Streams'!$F11="",DATE(9999,1,1),'Revenue Streams'!$F11))+((MIN(EOMONTH((G$2-N('Revenue Streams'!$G11)),0)+DAY('Revenue Streams'!$E11),EOMONTH((G$2-N('Revenue Streams'!$G11)),1)))&gt;=(G$2-N('Revenue Streams'!$G11)))*((MIN(EOMONTH((G$2-N('Revenue Streams'!$G11)),0)+DAY('Revenue Streams'!$E11),EOMONTH((G$2-N('Revenue Streams'!$G11)),1)))&lt;=(G$3-N('Revenue Streams'!$G11)))*((MIN(EOMONTH((G$2-N('Revenue Streams'!$G11)),0)+DAY('Revenue Streams'!$E11),EOMONTH((G$2-N('Revenue Streams'!$G11)),1)))&gt;='Revenue Streams'!$E11)*((MIN(EOMONTH((G$2-N('Revenue Streams'!$G11)),0)+DAY('Revenue Streams'!$E11),EOMONTH((G$2-N('Revenue Streams'!$G11)),1)))&lt;=IF('Revenue Streams'!$F11="",DATE(9999,1,1),'Revenue Streams'!$F11))+((MIN(EOMONTH((G$2-N('Revenue Streams'!$G11)),1)+DAY('Revenue Streams'!$E11),EOMONTH((G$2-N('Revenue Streams'!$G11)),2)))&gt;=(G$2-N('Revenue Streams'!$G11)))*((MIN(EOMONTH((G$2-N('Revenue Streams'!$G11)),1)+DAY('Revenue Streams'!$E11),EOMONTH((G$2-N('Revenue Streams'!$G11)),2)))&lt;=(G$3-N('Revenue Streams'!$G11)))*((MIN(EOMONTH((G$2-N('Revenue Streams'!$G11)),1)+DAY('Revenue Streams'!$E11),EOMONTH((G$2-N('Revenue Streams'!$G11)),2)))&gt;='Revenue Streams'!$E11)*((MIN(EOMONTH((G$2-N('Revenue Streams'!$G11)),1)+DAY('Revenue Streams'!$E11),EOMONTH((G$2-N('Revenue Streams'!$G11)),2)))&lt;=IF('Revenue Streams'!$F11="",DATE(9999,1,1),'Revenue Streams'!$F11))),IF(('Revenue Streams'!$E11&gt;=(G$2-N('Revenue Streams'!$G11)))*('Revenue Streams'!$E11&lt;=(G$3-N('Revenue Streams'!$G11)))=1,'Revenue Streams'!$D11,0)))</f>
        <v/>
      </c>
      <c r="H13" s="22">
        <f>IF(OR('Revenue Streams'!$D11="",'Revenue Streams'!$E11=""),0,IF('Revenue Streams'!$C11="Monthly",'Revenue Streams'!$D11*(((MIN(DATE(YEAR((H$2-N('Revenue Streams'!$G11))),MONTH((H$2-N('Revenue Streams'!$G11))),1)+DAY('Revenue Streams'!$E11)-1,EOMONTH((H$2-N('Revenue Streams'!$G11)),0)))&gt;=(H$2-N('Revenue Streams'!$G11)))*((MIN(DATE(YEAR((H$2-N('Revenue Streams'!$G11))),MONTH((H$2-N('Revenue Streams'!$G11))),1)+DAY('Revenue Streams'!$E11)-1,EOMONTH((H$2-N('Revenue Streams'!$G11)),0)))&lt;=(H$3-N('Revenue Streams'!$G11)))*((MIN(DATE(YEAR((H$2-N('Revenue Streams'!$G11))),MONTH((H$2-N('Revenue Streams'!$G11))),1)+DAY('Revenue Streams'!$E11)-1,EOMONTH((H$2-N('Revenue Streams'!$G11)),0)))&gt;='Revenue Streams'!$E11)*((MIN(DATE(YEAR((H$2-N('Revenue Streams'!$G11))),MONTH((H$2-N('Revenue Streams'!$G11))),1)+DAY('Revenue Streams'!$E11)-1,EOMONTH((H$2-N('Revenue Streams'!$G11)),0)))&lt;=IF('Revenue Streams'!$F11="",DATE(9999,1,1),'Revenue Streams'!$F11))+((MIN(EOMONTH((H$2-N('Revenue Streams'!$G11)),0)+DAY('Revenue Streams'!$E11),EOMONTH((H$2-N('Revenue Streams'!$G11)),1)))&gt;=(H$2-N('Revenue Streams'!$G11)))*((MIN(EOMONTH((H$2-N('Revenue Streams'!$G11)),0)+DAY('Revenue Streams'!$E11),EOMONTH((H$2-N('Revenue Streams'!$G11)),1)))&lt;=(H$3-N('Revenue Streams'!$G11)))*((MIN(EOMONTH((H$2-N('Revenue Streams'!$G11)),0)+DAY('Revenue Streams'!$E11),EOMONTH((H$2-N('Revenue Streams'!$G11)),1)))&gt;='Revenue Streams'!$E11)*((MIN(EOMONTH((H$2-N('Revenue Streams'!$G11)),0)+DAY('Revenue Streams'!$E11),EOMONTH((H$2-N('Revenue Streams'!$G11)),1)))&lt;=IF('Revenue Streams'!$F11="",DATE(9999,1,1),'Revenue Streams'!$F11))+((MIN(EOMONTH((H$2-N('Revenue Streams'!$G11)),1)+DAY('Revenue Streams'!$E11),EOMONTH((H$2-N('Revenue Streams'!$G11)),2)))&gt;=(H$2-N('Revenue Streams'!$G11)))*((MIN(EOMONTH((H$2-N('Revenue Streams'!$G11)),1)+DAY('Revenue Streams'!$E11),EOMONTH((H$2-N('Revenue Streams'!$G11)),2)))&lt;=(H$3-N('Revenue Streams'!$G11)))*((MIN(EOMONTH((H$2-N('Revenue Streams'!$G11)),1)+DAY('Revenue Streams'!$E11),EOMONTH((H$2-N('Revenue Streams'!$G11)),2)))&gt;='Revenue Streams'!$E11)*((MIN(EOMONTH((H$2-N('Revenue Streams'!$G11)),1)+DAY('Revenue Streams'!$E11),EOMONTH((H$2-N('Revenue Streams'!$G11)),2)))&lt;=IF('Revenue Streams'!$F11="",DATE(9999,1,1),'Revenue Streams'!$F11))),IF(('Revenue Streams'!$E11&gt;=(H$2-N('Revenue Streams'!$G11)))*('Revenue Streams'!$E11&lt;=(H$3-N('Revenue Streams'!$G11)))=1,'Revenue Streams'!$D11,0)))</f>
        <v/>
      </c>
      <c r="I13" s="22">
        <f>IF(OR('Revenue Streams'!$D11="",'Revenue Streams'!$E11=""),0,IF('Revenue Streams'!$C11="Monthly",'Revenue Streams'!$D11*(((MIN(DATE(YEAR((I$2-N('Revenue Streams'!$G11))),MONTH((I$2-N('Revenue Streams'!$G11))),1)+DAY('Revenue Streams'!$E11)-1,EOMONTH((I$2-N('Revenue Streams'!$G11)),0)))&gt;=(I$2-N('Revenue Streams'!$G11)))*((MIN(DATE(YEAR((I$2-N('Revenue Streams'!$G11))),MONTH((I$2-N('Revenue Streams'!$G11))),1)+DAY('Revenue Streams'!$E11)-1,EOMONTH((I$2-N('Revenue Streams'!$G11)),0)))&lt;=(I$3-N('Revenue Streams'!$G11)))*((MIN(DATE(YEAR((I$2-N('Revenue Streams'!$G11))),MONTH((I$2-N('Revenue Streams'!$G11))),1)+DAY('Revenue Streams'!$E11)-1,EOMONTH((I$2-N('Revenue Streams'!$G11)),0)))&gt;='Revenue Streams'!$E11)*((MIN(DATE(YEAR((I$2-N('Revenue Streams'!$G11))),MONTH((I$2-N('Revenue Streams'!$G11))),1)+DAY('Revenue Streams'!$E11)-1,EOMONTH((I$2-N('Revenue Streams'!$G11)),0)))&lt;=IF('Revenue Streams'!$F11="",DATE(9999,1,1),'Revenue Streams'!$F11))+((MIN(EOMONTH((I$2-N('Revenue Streams'!$G11)),0)+DAY('Revenue Streams'!$E11),EOMONTH((I$2-N('Revenue Streams'!$G11)),1)))&gt;=(I$2-N('Revenue Streams'!$G11)))*((MIN(EOMONTH((I$2-N('Revenue Streams'!$G11)),0)+DAY('Revenue Streams'!$E11),EOMONTH((I$2-N('Revenue Streams'!$G11)),1)))&lt;=(I$3-N('Revenue Streams'!$G11)))*((MIN(EOMONTH((I$2-N('Revenue Streams'!$G11)),0)+DAY('Revenue Streams'!$E11),EOMONTH((I$2-N('Revenue Streams'!$G11)),1)))&gt;='Revenue Streams'!$E11)*((MIN(EOMONTH((I$2-N('Revenue Streams'!$G11)),0)+DAY('Revenue Streams'!$E11),EOMONTH((I$2-N('Revenue Streams'!$G11)),1)))&lt;=IF('Revenue Streams'!$F11="",DATE(9999,1,1),'Revenue Streams'!$F11))+((MIN(EOMONTH((I$2-N('Revenue Streams'!$G11)),1)+DAY('Revenue Streams'!$E11),EOMONTH((I$2-N('Revenue Streams'!$G11)),2)))&gt;=(I$2-N('Revenue Streams'!$G11)))*((MIN(EOMONTH((I$2-N('Revenue Streams'!$G11)),1)+DAY('Revenue Streams'!$E11),EOMONTH((I$2-N('Revenue Streams'!$G11)),2)))&lt;=(I$3-N('Revenue Streams'!$G11)))*((MIN(EOMONTH((I$2-N('Revenue Streams'!$G11)),1)+DAY('Revenue Streams'!$E11),EOMONTH((I$2-N('Revenue Streams'!$G11)),2)))&gt;='Revenue Streams'!$E11)*((MIN(EOMONTH((I$2-N('Revenue Streams'!$G11)),1)+DAY('Revenue Streams'!$E11),EOMONTH((I$2-N('Revenue Streams'!$G11)),2)))&lt;=IF('Revenue Streams'!$F11="",DATE(9999,1,1),'Revenue Streams'!$F11))),IF(('Revenue Streams'!$E11&gt;=(I$2-N('Revenue Streams'!$G11)))*('Revenue Streams'!$E11&lt;=(I$3-N('Revenue Streams'!$G11)))=1,'Revenue Streams'!$D11,0)))</f>
        <v/>
      </c>
      <c r="J13" s="22">
        <f>IF(OR('Revenue Streams'!$D11="",'Revenue Streams'!$E11=""),0,IF('Revenue Streams'!$C11="Monthly",'Revenue Streams'!$D11*(((MIN(DATE(YEAR((J$2-N('Revenue Streams'!$G11))),MONTH((J$2-N('Revenue Streams'!$G11))),1)+DAY('Revenue Streams'!$E11)-1,EOMONTH((J$2-N('Revenue Streams'!$G11)),0)))&gt;=(J$2-N('Revenue Streams'!$G11)))*((MIN(DATE(YEAR((J$2-N('Revenue Streams'!$G11))),MONTH((J$2-N('Revenue Streams'!$G11))),1)+DAY('Revenue Streams'!$E11)-1,EOMONTH((J$2-N('Revenue Streams'!$G11)),0)))&lt;=(J$3-N('Revenue Streams'!$G11)))*((MIN(DATE(YEAR((J$2-N('Revenue Streams'!$G11))),MONTH((J$2-N('Revenue Streams'!$G11))),1)+DAY('Revenue Streams'!$E11)-1,EOMONTH((J$2-N('Revenue Streams'!$G11)),0)))&gt;='Revenue Streams'!$E11)*((MIN(DATE(YEAR((J$2-N('Revenue Streams'!$G11))),MONTH((J$2-N('Revenue Streams'!$G11))),1)+DAY('Revenue Streams'!$E11)-1,EOMONTH((J$2-N('Revenue Streams'!$G11)),0)))&lt;=IF('Revenue Streams'!$F11="",DATE(9999,1,1),'Revenue Streams'!$F11))+((MIN(EOMONTH((J$2-N('Revenue Streams'!$G11)),0)+DAY('Revenue Streams'!$E11),EOMONTH((J$2-N('Revenue Streams'!$G11)),1)))&gt;=(J$2-N('Revenue Streams'!$G11)))*((MIN(EOMONTH((J$2-N('Revenue Streams'!$G11)),0)+DAY('Revenue Streams'!$E11),EOMONTH((J$2-N('Revenue Streams'!$G11)),1)))&lt;=(J$3-N('Revenue Streams'!$G11)))*((MIN(EOMONTH((J$2-N('Revenue Streams'!$G11)),0)+DAY('Revenue Streams'!$E11),EOMONTH((J$2-N('Revenue Streams'!$G11)),1)))&gt;='Revenue Streams'!$E11)*((MIN(EOMONTH((J$2-N('Revenue Streams'!$G11)),0)+DAY('Revenue Streams'!$E11),EOMONTH((J$2-N('Revenue Streams'!$G11)),1)))&lt;=IF('Revenue Streams'!$F11="",DATE(9999,1,1),'Revenue Streams'!$F11))+((MIN(EOMONTH((J$2-N('Revenue Streams'!$G11)),1)+DAY('Revenue Streams'!$E11),EOMONTH((J$2-N('Revenue Streams'!$G11)),2)))&gt;=(J$2-N('Revenue Streams'!$G11)))*((MIN(EOMONTH((J$2-N('Revenue Streams'!$G11)),1)+DAY('Revenue Streams'!$E11),EOMONTH((J$2-N('Revenue Streams'!$G11)),2)))&lt;=(J$3-N('Revenue Streams'!$G11)))*((MIN(EOMONTH((J$2-N('Revenue Streams'!$G11)),1)+DAY('Revenue Streams'!$E11),EOMONTH((J$2-N('Revenue Streams'!$G11)),2)))&gt;='Revenue Streams'!$E11)*((MIN(EOMONTH((J$2-N('Revenue Streams'!$G11)),1)+DAY('Revenue Streams'!$E11),EOMONTH((J$2-N('Revenue Streams'!$G11)),2)))&lt;=IF('Revenue Streams'!$F11="",DATE(9999,1,1),'Revenue Streams'!$F11))),IF(('Revenue Streams'!$E11&gt;=(J$2-N('Revenue Streams'!$G11)))*('Revenue Streams'!$E11&lt;=(J$3-N('Revenue Streams'!$G11)))=1,'Revenue Streams'!$D11,0)))</f>
        <v/>
      </c>
      <c r="K13" s="22">
        <f>IF(OR('Revenue Streams'!$D11="",'Revenue Streams'!$E11=""),0,IF('Revenue Streams'!$C11="Monthly",'Revenue Streams'!$D11*(((MIN(DATE(YEAR((K$2-N('Revenue Streams'!$G11))),MONTH((K$2-N('Revenue Streams'!$G11))),1)+DAY('Revenue Streams'!$E11)-1,EOMONTH((K$2-N('Revenue Streams'!$G11)),0)))&gt;=(K$2-N('Revenue Streams'!$G11)))*((MIN(DATE(YEAR((K$2-N('Revenue Streams'!$G11))),MONTH((K$2-N('Revenue Streams'!$G11))),1)+DAY('Revenue Streams'!$E11)-1,EOMONTH((K$2-N('Revenue Streams'!$G11)),0)))&lt;=(K$3-N('Revenue Streams'!$G11)))*((MIN(DATE(YEAR((K$2-N('Revenue Streams'!$G11))),MONTH((K$2-N('Revenue Streams'!$G11))),1)+DAY('Revenue Streams'!$E11)-1,EOMONTH((K$2-N('Revenue Streams'!$G11)),0)))&gt;='Revenue Streams'!$E11)*((MIN(DATE(YEAR((K$2-N('Revenue Streams'!$G11))),MONTH((K$2-N('Revenue Streams'!$G11))),1)+DAY('Revenue Streams'!$E11)-1,EOMONTH((K$2-N('Revenue Streams'!$G11)),0)))&lt;=IF('Revenue Streams'!$F11="",DATE(9999,1,1),'Revenue Streams'!$F11))+((MIN(EOMONTH((K$2-N('Revenue Streams'!$G11)),0)+DAY('Revenue Streams'!$E11),EOMONTH((K$2-N('Revenue Streams'!$G11)),1)))&gt;=(K$2-N('Revenue Streams'!$G11)))*((MIN(EOMONTH((K$2-N('Revenue Streams'!$G11)),0)+DAY('Revenue Streams'!$E11),EOMONTH((K$2-N('Revenue Streams'!$G11)),1)))&lt;=(K$3-N('Revenue Streams'!$G11)))*((MIN(EOMONTH((K$2-N('Revenue Streams'!$G11)),0)+DAY('Revenue Streams'!$E11),EOMONTH((K$2-N('Revenue Streams'!$G11)),1)))&gt;='Revenue Streams'!$E11)*((MIN(EOMONTH((K$2-N('Revenue Streams'!$G11)),0)+DAY('Revenue Streams'!$E11),EOMONTH((K$2-N('Revenue Streams'!$G11)),1)))&lt;=IF('Revenue Streams'!$F11="",DATE(9999,1,1),'Revenue Streams'!$F11))+((MIN(EOMONTH((K$2-N('Revenue Streams'!$G11)),1)+DAY('Revenue Streams'!$E11),EOMONTH((K$2-N('Revenue Streams'!$G11)),2)))&gt;=(K$2-N('Revenue Streams'!$G11)))*((MIN(EOMONTH((K$2-N('Revenue Streams'!$G11)),1)+DAY('Revenue Streams'!$E11),EOMONTH((K$2-N('Revenue Streams'!$G11)),2)))&lt;=(K$3-N('Revenue Streams'!$G11)))*((MIN(EOMONTH((K$2-N('Revenue Streams'!$G11)),1)+DAY('Revenue Streams'!$E11),EOMONTH((K$2-N('Revenue Streams'!$G11)),2)))&gt;='Revenue Streams'!$E11)*((MIN(EOMONTH((K$2-N('Revenue Streams'!$G11)),1)+DAY('Revenue Streams'!$E11),EOMONTH((K$2-N('Revenue Streams'!$G11)),2)))&lt;=IF('Revenue Streams'!$F11="",DATE(9999,1,1),'Revenue Streams'!$F11))),IF(('Revenue Streams'!$E11&gt;=(K$2-N('Revenue Streams'!$G11)))*('Revenue Streams'!$E11&lt;=(K$3-N('Revenue Streams'!$G11)))=1,'Revenue Streams'!$D11,0)))</f>
        <v/>
      </c>
      <c r="L13" s="22">
        <f>IF(OR('Revenue Streams'!$D11="",'Revenue Streams'!$E11=""),0,IF('Revenue Streams'!$C11="Monthly",'Revenue Streams'!$D11*(((MIN(DATE(YEAR((L$2-N('Revenue Streams'!$G11))),MONTH((L$2-N('Revenue Streams'!$G11))),1)+DAY('Revenue Streams'!$E11)-1,EOMONTH((L$2-N('Revenue Streams'!$G11)),0)))&gt;=(L$2-N('Revenue Streams'!$G11)))*((MIN(DATE(YEAR((L$2-N('Revenue Streams'!$G11))),MONTH((L$2-N('Revenue Streams'!$G11))),1)+DAY('Revenue Streams'!$E11)-1,EOMONTH((L$2-N('Revenue Streams'!$G11)),0)))&lt;=(L$3-N('Revenue Streams'!$G11)))*((MIN(DATE(YEAR((L$2-N('Revenue Streams'!$G11))),MONTH((L$2-N('Revenue Streams'!$G11))),1)+DAY('Revenue Streams'!$E11)-1,EOMONTH((L$2-N('Revenue Streams'!$G11)),0)))&gt;='Revenue Streams'!$E11)*((MIN(DATE(YEAR((L$2-N('Revenue Streams'!$G11))),MONTH((L$2-N('Revenue Streams'!$G11))),1)+DAY('Revenue Streams'!$E11)-1,EOMONTH((L$2-N('Revenue Streams'!$G11)),0)))&lt;=IF('Revenue Streams'!$F11="",DATE(9999,1,1),'Revenue Streams'!$F11))+((MIN(EOMONTH((L$2-N('Revenue Streams'!$G11)),0)+DAY('Revenue Streams'!$E11),EOMONTH((L$2-N('Revenue Streams'!$G11)),1)))&gt;=(L$2-N('Revenue Streams'!$G11)))*((MIN(EOMONTH((L$2-N('Revenue Streams'!$G11)),0)+DAY('Revenue Streams'!$E11),EOMONTH((L$2-N('Revenue Streams'!$G11)),1)))&lt;=(L$3-N('Revenue Streams'!$G11)))*((MIN(EOMONTH((L$2-N('Revenue Streams'!$G11)),0)+DAY('Revenue Streams'!$E11),EOMONTH((L$2-N('Revenue Streams'!$G11)),1)))&gt;='Revenue Streams'!$E11)*((MIN(EOMONTH((L$2-N('Revenue Streams'!$G11)),0)+DAY('Revenue Streams'!$E11),EOMONTH((L$2-N('Revenue Streams'!$G11)),1)))&lt;=IF('Revenue Streams'!$F11="",DATE(9999,1,1),'Revenue Streams'!$F11))+((MIN(EOMONTH((L$2-N('Revenue Streams'!$G11)),1)+DAY('Revenue Streams'!$E11),EOMONTH((L$2-N('Revenue Streams'!$G11)),2)))&gt;=(L$2-N('Revenue Streams'!$G11)))*((MIN(EOMONTH((L$2-N('Revenue Streams'!$G11)),1)+DAY('Revenue Streams'!$E11),EOMONTH((L$2-N('Revenue Streams'!$G11)),2)))&lt;=(L$3-N('Revenue Streams'!$G11)))*((MIN(EOMONTH((L$2-N('Revenue Streams'!$G11)),1)+DAY('Revenue Streams'!$E11),EOMONTH((L$2-N('Revenue Streams'!$G11)),2)))&gt;='Revenue Streams'!$E11)*((MIN(EOMONTH((L$2-N('Revenue Streams'!$G11)),1)+DAY('Revenue Streams'!$E11),EOMONTH((L$2-N('Revenue Streams'!$G11)),2)))&lt;=IF('Revenue Streams'!$F11="",DATE(9999,1,1),'Revenue Streams'!$F11))),IF(('Revenue Streams'!$E11&gt;=(L$2-N('Revenue Streams'!$G11)))*('Revenue Streams'!$E11&lt;=(L$3-N('Revenue Streams'!$G11)))=1,'Revenue Streams'!$D11,0)))</f>
        <v/>
      </c>
      <c r="M13" s="22">
        <f>IF(OR('Revenue Streams'!$D11="",'Revenue Streams'!$E11=""),0,IF('Revenue Streams'!$C11="Monthly",'Revenue Streams'!$D11*(((MIN(DATE(YEAR((M$2-N('Revenue Streams'!$G11))),MONTH((M$2-N('Revenue Streams'!$G11))),1)+DAY('Revenue Streams'!$E11)-1,EOMONTH((M$2-N('Revenue Streams'!$G11)),0)))&gt;=(M$2-N('Revenue Streams'!$G11)))*((MIN(DATE(YEAR((M$2-N('Revenue Streams'!$G11))),MONTH((M$2-N('Revenue Streams'!$G11))),1)+DAY('Revenue Streams'!$E11)-1,EOMONTH((M$2-N('Revenue Streams'!$G11)),0)))&lt;=(M$3-N('Revenue Streams'!$G11)))*((MIN(DATE(YEAR((M$2-N('Revenue Streams'!$G11))),MONTH((M$2-N('Revenue Streams'!$G11))),1)+DAY('Revenue Streams'!$E11)-1,EOMONTH((M$2-N('Revenue Streams'!$G11)),0)))&gt;='Revenue Streams'!$E11)*((MIN(DATE(YEAR((M$2-N('Revenue Streams'!$G11))),MONTH((M$2-N('Revenue Streams'!$G11))),1)+DAY('Revenue Streams'!$E11)-1,EOMONTH((M$2-N('Revenue Streams'!$G11)),0)))&lt;=IF('Revenue Streams'!$F11="",DATE(9999,1,1),'Revenue Streams'!$F11))+((MIN(EOMONTH((M$2-N('Revenue Streams'!$G11)),0)+DAY('Revenue Streams'!$E11),EOMONTH((M$2-N('Revenue Streams'!$G11)),1)))&gt;=(M$2-N('Revenue Streams'!$G11)))*((MIN(EOMONTH((M$2-N('Revenue Streams'!$G11)),0)+DAY('Revenue Streams'!$E11),EOMONTH((M$2-N('Revenue Streams'!$G11)),1)))&lt;=(M$3-N('Revenue Streams'!$G11)))*((MIN(EOMONTH((M$2-N('Revenue Streams'!$G11)),0)+DAY('Revenue Streams'!$E11),EOMONTH((M$2-N('Revenue Streams'!$G11)),1)))&gt;='Revenue Streams'!$E11)*((MIN(EOMONTH((M$2-N('Revenue Streams'!$G11)),0)+DAY('Revenue Streams'!$E11),EOMONTH((M$2-N('Revenue Streams'!$G11)),1)))&lt;=IF('Revenue Streams'!$F11="",DATE(9999,1,1),'Revenue Streams'!$F11))+((MIN(EOMONTH((M$2-N('Revenue Streams'!$G11)),1)+DAY('Revenue Streams'!$E11),EOMONTH((M$2-N('Revenue Streams'!$G11)),2)))&gt;=(M$2-N('Revenue Streams'!$G11)))*((MIN(EOMONTH((M$2-N('Revenue Streams'!$G11)),1)+DAY('Revenue Streams'!$E11),EOMONTH((M$2-N('Revenue Streams'!$G11)),2)))&lt;=(M$3-N('Revenue Streams'!$G11)))*((MIN(EOMONTH((M$2-N('Revenue Streams'!$G11)),1)+DAY('Revenue Streams'!$E11),EOMONTH((M$2-N('Revenue Streams'!$G11)),2)))&gt;='Revenue Streams'!$E11)*((MIN(EOMONTH((M$2-N('Revenue Streams'!$G11)),1)+DAY('Revenue Streams'!$E11),EOMONTH((M$2-N('Revenue Streams'!$G11)),2)))&lt;=IF('Revenue Streams'!$F11="",DATE(9999,1,1),'Revenue Streams'!$F11))),IF(('Revenue Streams'!$E11&gt;=(M$2-N('Revenue Streams'!$G11)))*('Revenue Streams'!$E11&lt;=(M$3-N('Revenue Streams'!$G11)))=1,'Revenue Streams'!$D11,0)))</f>
        <v/>
      </c>
      <c r="N13" s="22">
        <f>IF(OR('Revenue Streams'!$D11="",'Revenue Streams'!$E11=""),0,IF('Revenue Streams'!$C11="Monthly",'Revenue Streams'!$D11*(((MIN(DATE(YEAR((N$2-N('Revenue Streams'!$G11))),MONTH((N$2-N('Revenue Streams'!$G11))),1)+DAY('Revenue Streams'!$E11)-1,EOMONTH((N$2-N('Revenue Streams'!$G11)),0)))&gt;=(N$2-N('Revenue Streams'!$G11)))*((MIN(DATE(YEAR((N$2-N('Revenue Streams'!$G11))),MONTH((N$2-N('Revenue Streams'!$G11))),1)+DAY('Revenue Streams'!$E11)-1,EOMONTH((N$2-N('Revenue Streams'!$G11)),0)))&lt;=(N$3-N('Revenue Streams'!$G11)))*((MIN(DATE(YEAR((N$2-N('Revenue Streams'!$G11))),MONTH((N$2-N('Revenue Streams'!$G11))),1)+DAY('Revenue Streams'!$E11)-1,EOMONTH((N$2-N('Revenue Streams'!$G11)),0)))&gt;='Revenue Streams'!$E11)*((MIN(DATE(YEAR((N$2-N('Revenue Streams'!$G11))),MONTH((N$2-N('Revenue Streams'!$G11))),1)+DAY('Revenue Streams'!$E11)-1,EOMONTH((N$2-N('Revenue Streams'!$G11)),0)))&lt;=IF('Revenue Streams'!$F11="",DATE(9999,1,1),'Revenue Streams'!$F11))+((MIN(EOMONTH((N$2-N('Revenue Streams'!$G11)),0)+DAY('Revenue Streams'!$E11),EOMONTH((N$2-N('Revenue Streams'!$G11)),1)))&gt;=(N$2-N('Revenue Streams'!$G11)))*((MIN(EOMONTH((N$2-N('Revenue Streams'!$G11)),0)+DAY('Revenue Streams'!$E11),EOMONTH((N$2-N('Revenue Streams'!$G11)),1)))&lt;=(N$3-N('Revenue Streams'!$G11)))*((MIN(EOMONTH((N$2-N('Revenue Streams'!$G11)),0)+DAY('Revenue Streams'!$E11),EOMONTH((N$2-N('Revenue Streams'!$G11)),1)))&gt;='Revenue Streams'!$E11)*((MIN(EOMONTH((N$2-N('Revenue Streams'!$G11)),0)+DAY('Revenue Streams'!$E11),EOMONTH((N$2-N('Revenue Streams'!$G11)),1)))&lt;=IF('Revenue Streams'!$F11="",DATE(9999,1,1),'Revenue Streams'!$F11))+((MIN(EOMONTH((N$2-N('Revenue Streams'!$G11)),1)+DAY('Revenue Streams'!$E11),EOMONTH((N$2-N('Revenue Streams'!$G11)),2)))&gt;=(N$2-N('Revenue Streams'!$G11)))*((MIN(EOMONTH((N$2-N('Revenue Streams'!$G11)),1)+DAY('Revenue Streams'!$E11),EOMONTH((N$2-N('Revenue Streams'!$G11)),2)))&lt;=(N$3-N('Revenue Streams'!$G11)))*((MIN(EOMONTH((N$2-N('Revenue Streams'!$G11)),1)+DAY('Revenue Streams'!$E11),EOMONTH((N$2-N('Revenue Streams'!$G11)),2)))&gt;='Revenue Streams'!$E11)*((MIN(EOMONTH((N$2-N('Revenue Streams'!$G11)),1)+DAY('Revenue Streams'!$E11),EOMONTH((N$2-N('Revenue Streams'!$G11)),2)))&lt;=IF('Revenue Streams'!$F11="",DATE(9999,1,1),'Revenue Streams'!$F11))),IF(('Revenue Streams'!$E11&gt;=(N$2-N('Revenue Streams'!$G11)))*('Revenue Streams'!$E11&lt;=(N$3-N('Revenue Streams'!$G11)))=1,'Revenue Streams'!$D11,0)))</f>
        <v/>
      </c>
      <c r="O13" s="22">
        <f>IF(OR('Revenue Streams'!$D11="",'Revenue Streams'!$E11=""),0,IF('Revenue Streams'!$C11="Monthly",'Revenue Streams'!$D11*(((MIN(DATE(YEAR((O$2-N('Revenue Streams'!$G11))),MONTH((O$2-N('Revenue Streams'!$G11))),1)+DAY('Revenue Streams'!$E11)-1,EOMONTH((O$2-N('Revenue Streams'!$G11)),0)))&gt;=(O$2-N('Revenue Streams'!$G11)))*((MIN(DATE(YEAR((O$2-N('Revenue Streams'!$G11))),MONTH((O$2-N('Revenue Streams'!$G11))),1)+DAY('Revenue Streams'!$E11)-1,EOMONTH((O$2-N('Revenue Streams'!$G11)),0)))&lt;=(O$3-N('Revenue Streams'!$G11)))*((MIN(DATE(YEAR((O$2-N('Revenue Streams'!$G11))),MONTH((O$2-N('Revenue Streams'!$G11))),1)+DAY('Revenue Streams'!$E11)-1,EOMONTH((O$2-N('Revenue Streams'!$G11)),0)))&gt;='Revenue Streams'!$E11)*((MIN(DATE(YEAR((O$2-N('Revenue Streams'!$G11))),MONTH((O$2-N('Revenue Streams'!$G11))),1)+DAY('Revenue Streams'!$E11)-1,EOMONTH((O$2-N('Revenue Streams'!$G11)),0)))&lt;=IF('Revenue Streams'!$F11="",DATE(9999,1,1),'Revenue Streams'!$F11))+((MIN(EOMONTH((O$2-N('Revenue Streams'!$G11)),0)+DAY('Revenue Streams'!$E11),EOMONTH((O$2-N('Revenue Streams'!$G11)),1)))&gt;=(O$2-N('Revenue Streams'!$G11)))*((MIN(EOMONTH((O$2-N('Revenue Streams'!$G11)),0)+DAY('Revenue Streams'!$E11),EOMONTH((O$2-N('Revenue Streams'!$G11)),1)))&lt;=(O$3-N('Revenue Streams'!$G11)))*((MIN(EOMONTH((O$2-N('Revenue Streams'!$G11)),0)+DAY('Revenue Streams'!$E11),EOMONTH((O$2-N('Revenue Streams'!$G11)),1)))&gt;='Revenue Streams'!$E11)*((MIN(EOMONTH((O$2-N('Revenue Streams'!$G11)),0)+DAY('Revenue Streams'!$E11),EOMONTH((O$2-N('Revenue Streams'!$G11)),1)))&lt;=IF('Revenue Streams'!$F11="",DATE(9999,1,1),'Revenue Streams'!$F11))+((MIN(EOMONTH((O$2-N('Revenue Streams'!$G11)),1)+DAY('Revenue Streams'!$E11),EOMONTH((O$2-N('Revenue Streams'!$G11)),2)))&gt;=(O$2-N('Revenue Streams'!$G11)))*((MIN(EOMONTH((O$2-N('Revenue Streams'!$G11)),1)+DAY('Revenue Streams'!$E11),EOMONTH((O$2-N('Revenue Streams'!$G11)),2)))&lt;=(O$3-N('Revenue Streams'!$G11)))*((MIN(EOMONTH((O$2-N('Revenue Streams'!$G11)),1)+DAY('Revenue Streams'!$E11),EOMONTH((O$2-N('Revenue Streams'!$G11)),2)))&gt;='Revenue Streams'!$E11)*((MIN(EOMONTH((O$2-N('Revenue Streams'!$G11)),1)+DAY('Revenue Streams'!$E11),EOMONTH((O$2-N('Revenue Streams'!$G11)),2)))&lt;=IF('Revenue Streams'!$F11="",DATE(9999,1,1),'Revenue Streams'!$F11))),IF(('Revenue Streams'!$E11&gt;=(O$2-N('Revenue Streams'!$G11)))*('Revenue Streams'!$E11&lt;=(O$3-N('Revenue Streams'!$G11)))=1,'Revenue Streams'!$D11,0)))</f>
        <v/>
      </c>
      <c r="Q13" s="22">
        <f>IF(OR('Revenue Streams'!$D11="",'Revenue Streams'!$E11=""),0,IF('Revenue Streams'!$C11="Monthly",'Revenue Streams'!$D11*(((MIN(DATE(YEAR((Q$2-N('Revenue Streams'!$G11))),MONTH((Q$2-N('Revenue Streams'!$G11))),1)+DAY('Revenue Streams'!$E11)-1,EOMONTH((Q$2-N('Revenue Streams'!$G11)),0)))&gt;=(Q$2-N('Revenue Streams'!$G11)))*((MIN(DATE(YEAR((Q$2-N('Revenue Streams'!$G11))),MONTH((Q$2-N('Revenue Streams'!$G11))),1)+DAY('Revenue Streams'!$E11)-1,EOMONTH((Q$2-N('Revenue Streams'!$G11)),0)))&lt;=(Q$3-N('Revenue Streams'!$G11)))*((MIN(DATE(YEAR((Q$2-N('Revenue Streams'!$G11))),MONTH((Q$2-N('Revenue Streams'!$G11))),1)+DAY('Revenue Streams'!$E11)-1,EOMONTH((Q$2-N('Revenue Streams'!$G11)),0)))&gt;='Revenue Streams'!$E11)*((MIN(DATE(YEAR((Q$2-N('Revenue Streams'!$G11))),MONTH((Q$2-N('Revenue Streams'!$G11))),1)+DAY('Revenue Streams'!$E11)-1,EOMONTH((Q$2-N('Revenue Streams'!$G11)),0)))&lt;=IF('Revenue Streams'!$F11="",DATE(9999,1,1),'Revenue Streams'!$F11))+((MIN(EOMONTH((Q$2-N('Revenue Streams'!$G11)),0)+DAY('Revenue Streams'!$E11),EOMONTH((Q$2-N('Revenue Streams'!$G11)),1)))&gt;=(Q$2-N('Revenue Streams'!$G11)))*((MIN(EOMONTH((Q$2-N('Revenue Streams'!$G11)),0)+DAY('Revenue Streams'!$E11),EOMONTH((Q$2-N('Revenue Streams'!$G11)),1)))&lt;=(Q$3-N('Revenue Streams'!$G11)))*((MIN(EOMONTH((Q$2-N('Revenue Streams'!$G11)),0)+DAY('Revenue Streams'!$E11),EOMONTH((Q$2-N('Revenue Streams'!$G11)),1)))&gt;='Revenue Streams'!$E11)*((MIN(EOMONTH((Q$2-N('Revenue Streams'!$G11)),0)+DAY('Revenue Streams'!$E11),EOMONTH((Q$2-N('Revenue Streams'!$G11)),1)))&lt;=IF('Revenue Streams'!$F11="",DATE(9999,1,1),'Revenue Streams'!$F11))+((MIN(EOMONTH((Q$2-N('Revenue Streams'!$G11)),1)+DAY('Revenue Streams'!$E11),EOMONTH((Q$2-N('Revenue Streams'!$G11)),2)))&gt;=(Q$2-N('Revenue Streams'!$G11)))*((MIN(EOMONTH((Q$2-N('Revenue Streams'!$G11)),1)+DAY('Revenue Streams'!$E11),EOMONTH((Q$2-N('Revenue Streams'!$G11)),2)))&lt;=(Q$3-N('Revenue Streams'!$G11)))*((MIN(EOMONTH((Q$2-N('Revenue Streams'!$G11)),1)+DAY('Revenue Streams'!$E11),EOMONTH((Q$2-N('Revenue Streams'!$G11)),2)))&gt;='Revenue Streams'!$E11)*((MIN(EOMONTH((Q$2-N('Revenue Streams'!$G11)),1)+DAY('Revenue Streams'!$E11),EOMONTH((Q$2-N('Revenue Streams'!$G11)),2)))&lt;=IF('Revenue Streams'!$F11="",DATE(9999,1,1),'Revenue Streams'!$F11))),IF(('Revenue Streams'!$E11&gt;=(Q$2-N('Revenue Streams'!$G11)))*('Revenue Streams'!$E11&lt;=(Q$3-N('Revenue Streams'!$G11)))=1,'Revenue Streams'!$D11,0)))</f>
        <v/>
      </c>
      <c r="R13" s="22">
        <f>IF(OR('Revenue Streams'!$D11="",'Revenue Streams'!$E11=""),0,IF('Revenue Streams'!$C11="Monthly",'Revenue Streams'!$D11*(((MIN(DATE(YEAR((R$2-N('Revenue Streams'!$G11))),MONTH((R$2-N('Revenue Streams'!$G11))),1)+DAY('Revenue Streams'!$E11)-1,EOMONTH((R$2-N('Revenue Streams'!$G11)),0)))&gt;=(R$2-N('Revenue Streams'!$G11)))*((MIN(DATE(YEAR((R$2-N('Revenue Streams'!$G11))),MONTH((R$2-N('Revenue Streams'!$G11))),1)+DAY('Revenue Streams'!$E11)-1,EOMONTH((R$2-N('Revenue Streams'!$G11)),0)))&lt;=(R$3-N('Revenue Streams'!$G11)))*((MIN(DATE(YEAR((R$2-N('Revenue Streams'!$G11))),MONTH((R$2-N('Revenue Streams'!$G11))),1)+DAY('Revenue Streams'!$E11)-1,EOMONTH((R$2-N('Revenue Streams'!$G11)),0)))&gt;='Revenue Streams'!$E11)*((MIN(DATE(YEAR((R$2-N('Revenue Streams'!$G11))),MONTH((R$2-N('Revenue Streams'!$G11))),1)+DAY('Revenue Streams'!$E11)-1,EOMONTH((R$2-N('Revenue Streams'!$G11)),0)))&lt;=IF('Revenue Streams'!$F11="",DATE(9999,1,1),'Revenue Streams'!$F11))+((MIN(EOMONTH((R$2-N('Revenue Streams'!$G11)),0)+DAY('Revenue Streams'!$E11),EOMONTH((R$2-N('Revenue Streams'!$G11)),1)))&gt;=(R$2-N('Revenue Streams'!$G11)))*((MIN(EOMONTH((R$2-N('Revenue Streams'!$G11)),0)+DAY('Revenue Streams'!$E11),EOMONTH((R$2-N('Revenue Streams'!$G11)),1)))&lt;=(R$3-N('Revenue Streams'!$G11)))*((MIN(EOMONTH((R$2-N('Revenue Streams'!$G11)),0)+DAY('Revenue Streams'!$E11),EOMONTH((R$2-N('Revenue Streams'!$G11)),1)))&gt;='Revenue Streams'!$E11)*((MIN(EOMONTH((R$2-N('Revenue Streams'!$G11)),0)+DAY('Revenue Streams'!$E11),EOMONTH((R$2-N('Revenue Streams'!$G11)),1)))&lt;=IF('Revenue Streams'!$F11="",DATE(9999,1,1),'Revenue Streams'!$F11))+((MIN(EOMONTH((R$2-N('Revenue Streams'!$G11)),1)+DAY('Revenue Streams'!$E11),EOMONTH((R$2-N('Revenue Streams'!$G11)),2)))&gt;=(R$2-N('Revenue Streams'!$G11)))*((MIN(EOMONTH((R$2-N('Revenue Streams'!$G11)),1)+DAY('Revenue Streams'!$E11),EOMONTH((R$2-N('Revenue Streams'!$G11)),2)))&lt;=(R$3-N('Revenue Streams'!$G11)))*((MIN(EOMONTH((R$2-N('Revenue Streams'!$G11)),1)+DAY('Revenue Streams'!$E11),EOMONTH((R$2-N('Revenue Streams'!$G11)),2)))&gt;='Revenue Streams'!$E11)*((MIN(EOMONTH((R$2-N('Revenue Streams'!$G11)),1)+DAY('Revenue Streams'!$E11),EOMONTH((R$2-N('Revenue Streams'!$G11)),2)))&lt;=IF('Revenue Streams'!$F11="",DATE(9999,1,1),'Revenue Streams'!$F11))),IF(('Revenue Streams'!$E11&gt;=(R$2-N('Revenue Streams'!$G11)))*('Revenue Streams'!$E11&lt;=(R$3-N('Revenue Streams'!$G11)))=1,'Revenue Streams'!$D11,0)))</f>
        <v/>
      </c>
      <c r="S13" s="22">
        <f>IF(OR('Revenue Streams'!$D11="",'Revenue Streams'!$E11=""),0,IF('Revenue Streams'!$C11="Monthly",'Revenue Streams'!$D11*(((MIN(DATE(YEAR((S$2-N('Revenue Streams'!$G11))),MONTH((S$2-N('Revenue Streams'!$G11))),1)+DAY('Revenue Streams'!$E11)-1,EOMONTH((S$2-N('Revenue Streams'!$G11)),0)))&gt;=(S$2-N('Revenue Streams'!$G11)))*((MIN(DATE(YEAR((S$2-N('Revenue Streams'!$G11))),MONTH((S$2-N('Revenue Streams'!$G11))),1)+DAY('Revenue Streams'!$E11)-1,EOMONTH((S$2-N('Revenue Streams'!$G11)),0)))&lt;=(S$3-N('Revenue Streams'!$G11)))*((MIN(DATE(YEAR((S$2-N('Revenue Streams'!$G11))),MONTH((S$2-N('Revenue Streams'!$G11))),1)+DAY('Revenue Streams'!$E11)-1,EOMONTH((S$2-N('Revenue Streams'!$G11)),0)))&gt;='Revenue Streams'!$E11)*((MIN(DATE(YEAR((S$2-N('Revenue Streams'!$G11))),MONTH((S$2-N('Revenue Streams'!$G11))),1)+DAY('Revenue Streams'!$E11)-1,EOMONTH((S$2-N('Revenue Streams'!$G11)),0)))&lt;=IF('Revenue Streams'!$F11="",DATE(9999,1,1),'Revenue Streams'!$F11))+((MIN(EOMONTH((S$2-N('Revenue Streams'!$G11)),0)+DAY('Revenue Streams'!$E11),EOMONTH((S$2-N('Revenue Streams'!$G11)),1)))&gt;=(S$2-N('Revenue Streams'!$G11)))*((MIN(EOMONTH((S$2-N('Revenue Streams'!$G11)),0)+DAY('Revenue Streams'!$E11),EOMONTH((S$2-N('Revenue Streams'!$G11)),1)))&lt;=(S$3-N('Revenue Streams'!$G11)))*((MIN(EOMONTH((S$2-N('Revenue Streams'!$G11)),0)+DAY('Revenue Streams'!$E11),EOMONTH((S$2-N('Revenue Streams'!$G11)),1)))&gt;='Revenue Streams'!$E11)*((MIN(EOMONTH((S$2-N('Revenue Streams'!$G11)),0)+DAY('Revenue Streams'!$E11),EOMONTH((S$2-N('Revenue Streams'!$G11)),1)))&lt;=IF('Revenue Streams'!$F11="",DATE(9999,1,1),'Revenue Streams'!$F11))+((MIN(EOMONTH((S$2-N('Revenue Streams'!$G11)),1)+DAY('Revenue Streams'!$E11),EOMONTH((S$2-N('Revenue Streams'!$G11)),2)))&gt;=(S$2-N('Revenue Streams'!$G11)))*((MIN(EOMONTH((S$2-N('Revenue Streams'!$G11)),1)+DAY('Revenue Streams'!$E11),EOMONTH((S$2-N('Revenue Streams'!$G11)),2)))&lt;=(S$3-N('Revenue Streams'!$G11)))*((MIN(EOMONTH((S$2-N('Revenue Streams'!$G11)),1)+DAY('Revenue Streams'!$E11),EOMONTH((S$2-N('Revenue Streams'!$G11)),2)))&gt;='Revenue Streams'!$E11)*((MIN(EOMONTH((S$2-N('Revenue Streams'!$G11)),1)+DAY('Revenue Streams'!$E11),EOMONTH((S$2-N('Revenue Streams'!$G11)),2)))&lt;=IF('Revenue Streams'!$F11="",DATE(9999,1,1),'Revenue Streams'!$F11))),IF(('Revenue Streams'!$E11&gt;=(S$2-N('Revenue Streams'!$G11)))*('Revenue Streams'!$E11&lt;=(S$3-N('Revenue Streams'!$G11)))=1,'Revenue Streams'!$D11,0)))</f>
        <v/>
      </c>
      <c r="T13" s="22">
        <f>IF(OR('Revenue Streams'!$D11="",'Revenue Streams'!$E11=""),0,IF('Revenue Streams'!$C11="Monthly",'Revenue Streams'!$D11*(((MIN(DATE(YEAR((T$2-N('Revenue Streams'!$G11))),MONTH((T$2-N('Revenue Streams'!$G11))),1)+DAY('Revenue Streams'!$E11)-1,EOMONTH((T$2-N('Revenue Streams'!$G11)),0)))&gt;=(T$2-N('Revenue Streams'!$G11)))*((MIN(DATE(YEAR((T$2-N('Revenue Streams'!$G11))),MONTH((T$2-N('Revenue Streams'!$G11))),1)+DAY('Revenue Streams'!$E11)-1,EOMONTH((T$2-N('Revenue Streams'!$G11)),0)))&lt;=(T$3-N('Revenue Streams'!$G11)))*((MIN(DATE(YEAR((T$2-N('Revenue Streams'!$G11))),MONTH((T$2-N('Revenue Streams'!$G11))),1)+DAY('Revenue Streams'!$E11)-1,EOMONTH((T$2-N('Revenue Streams'!$G11)),0)))&gt;='Revenue Streams'!$E11)*((MIN(DATE(YEAR((T$2-N('Revenue Streams'!$G11))),MONTH((T$2-N('Revenue Streams'!$G11))),1)+DAY('Revenue Streams'!$E11)-1,EOMONTH((T$2-N('Revenue Streams'!$G11)),0)))&lt;=IF('Revenue Streams'!$F11="",DATE(9999,1,1),'Revenue Streams'!$F11))+((MIN(EOMONTH((T$2-N('Revenue Streams'!$G11)),0)+DAY('Revenue Streams'!$E11),EOMONTH((T$2-N('Revenue Streams'!$G11)),1)))&gt;=(T$2-N('Revenue Streams'!$G11)))*((MIN(EOMONTH((T$2-N('Revenue Streams'!$G11)),0)+DAY('Revenue Streams'!$E11),EOMONTH((T$2-N('Revenue Streams'!$G11)),1)))&lt;=(T$3-N('Revenue Streams'!$G11)))*((MIN(EOMONTH((T$2-N('Revenue Streams'!$G11)),0)+DAY('Revenue Streams'!$E11),EOMONTH((T$2-N('Revenue Streams'!$G11)),1)))&gt;='Revenue Streams'!$E11)*((MIN(EOMONTH((T$2-N('Revenue Streams'!$G11)),0)+DAY('Revenue Streams'!$E11),EOMONTH((T$2-N('Revenue Streams'!$G11)),1)))&lt;=IF('Revenue Streams'!$F11="",DATE(9999,1,1),'Revenue Streams'!$F11))+((MIN(EOMONTH((T$2-N('Revenue Streams'!$G11)),1)+DAY('Revenue Streams'!$E11),EOMONTH((T$2-N('Revenue Streams'!$G11)),2)))&gt;=(T$2-N('Revenue Streams'!$G11)))*((MIN(EOMONTH((T$2-N('Revenue Streams'!$G11)),1)+DAY('Revenue Streams'!$E11),EOMONTH((T$2-N('Revenue Streams'!$G11)),2)))&lt;=(T$3-N('Revenue Streams'!$G11)))*((MIN(EOMONTH((T$2-N('Revenue Streams'!$G11)),1)+DAY('Revenue Streams'!$E11),EOMONTH((T$2-N('Revenue Streams'!$G11)),2)))&gt;='Revenue Streams'!$E11)*((MIN(EOMONTH((T$2-N('Revenue Streams'!$G11)),1)+DAY('Revenue Streams'!$E11),EOMONTH((T$2-N('Revenue Streams'!$G11)),2)))&lt;=IF('Revenue Streams'!$F11="",DATE(9999,1,1),'Revenue Streams'!$F11))),IF(('Revenue Streams'!$E11&gt;=(T$2-N('Revenue Streams'!$G11)))*('Revenue Streams'!$E11&lt;=(T$3-N('Revenue Streams'!$G11)))=1,'Revenue Streams'!$D11,0)))</f>
        <v/>
      </c>
      <c r="U13" s="22">
        <f>IF(OR('Revenue Streams'!$D11="",'Revenue Streams'!$E11=""),0,IF('Revenue Streams'!$C11="Monthly",'Revenue Streams'!$D11*(((MIN(DATE(YEAR((U$2-N('Revenue Streams'!$G11))),MONTH((U$2-N('Revenue Streams'!$G11))),1)+DAY('Revenue Streams'!$E11)-1,EOMONTH((U$2-N('Revenue Streams'!$G11)),0)))&gt;=(U$2-N('Revenue Streams'!$G11)))*((MIN(DATE(YEAR((U$2-N('Revenue Streams'!$G11))),MONTH((U$2-N('Revenue Streams'!$G11))),1)+DAY('Revenue Streams'!$E11)-1,EOMONTH((U$2-N('Revenue Streams'!$G11)),0)))&lt;=(U$3-N('Revenue Streams'!$G11)))*((MIN(DATE(YEAR((U$2-N('Revenue Streams'!$G11))),MONTH((U$2-N('Revenue Streams'!$G11))),1)+DAY('Revenue Streams'!$E11)-1,EOMONTH((U$2-N('Revenue Streams'!$G11)),0)))&gt;='Revenue Streams'!$E11)*((MIN(DATE(YEAR((U$2-N('Revenue Streams'!$G11))),MONTH((U$2-N('Revenue Streams'!$G11))),1)+DAY('Revenue Streams'!$E11)-1,EOMONTH((U$2-N('Revenue Streams'!$G11)),0)))&lt;=IF('Revenue Streams'!$F11="",DATE(9999,1,1),'Revenue Streams'!$F11))+((MIN(EOMONTH((U$2-N('Revenue Streams'!$G11)),0)+DAY('Revenue Streams'!$E11),EOMONTH((U$2-N('Revenue Streams'!$G11)),1)))&gt;=(U$2-N('Revenue Streams'!$G11)))*((MIN(EOMONTH((U$2-N('Revenue Streams'!$G11)),0)+DAY('Revenue Streams'!$E11),EOMONTH((U$2-N('Revenue Streams'!$G11)),1)))&lt;=(U$3-N('Revenue Streams'!$G11)))*((MIN(EOMONTH((U$2-N('Revenue Streams'!$G11)),0)+DAY('Revenue Streams'!$E11),EOMONTH((U$2-N('Revenue Streams'!$G11)),1)))&gt;='Revenue Streams'!$E11)*((MIN(EOMONTH((U$2-N('Revenue Streams'!$G11)),0)+DAY('Revenue Streams'!$E11),EOMONTH((U$2-N('Revenue Streams'!$G11)),1)))&lt;=IF('Revenue Streams'!$F11="",DATE(9999,1,1),'Revenue Streams'!$F11))+((MIN(EOMONTH((U$2-N('Revenue Streams'!$G11)),1)+DAY('Revenue Streams'!$E11),EOMONTH((U$2-N('Revenue Streams'!$G11)),2)))&gt;=(U$2-N('Revenue Streams'!$G11)))*((MIN(EOMONTH((U$2-N('Revenue Streams'!$G11)),1)+DAY('Revenue Streams'!$E11),EOMONTH((U$2-N('Revenue Streams'!$G11)),2)))&lt;=(U$3-N('Revenue Streams'!$G11)))*((MIN(EOMONTH((U$2-N('Revenue Streams'!$G11)),1)+DAY('Revenue Streams'!$E11),EOMONTH((U$2-N('Revenue Streams'!$G11)),2)))&gt;='Revenue Streams'!$E11)*((MIN(EOMONTH((U$2-N('Revenue Streams'!$G11)),1)+DAY('Revenue Streams'!$E11),EOMONTH((U$2-N('Revenue Streams'!$G11)),2)))&lt;=IF('Revenue Streams'!$F11="",DATE(9999,1,1),'Revenue Streams'!$F11))),IF(('Revenue Streams'!$E11&gt;=(U$2-N('Revenue Streams'!$G11)))*('Revenue Streams'!$E11&lt;=(U$3-N('Revenue Streams'!$G11)))=1,'Revenue Streams'!$D11,0)))</f>
        <v/>
      </c>
      <c r="V13" s="22">
        <f>IF(OR('Revenue Streams'!$D11="",'Revenue Streams'!$E11=""),0,IF('Revenue Streams'!$C11="Monthly",'Revenue Streams'!$D11*(((MIN(DATE(YEAR((V$2-N('Revenue Streams'!$G11))),MONTH((V$2-N('Revenue Streams'!$G11))),1)+DAY('Revenue Streams'!$E11)-1,EOMONTH((V$2-N('Revenue Streams'!$G11)),0)))&gt;=(V$2-N('Revenue Streams'!$G11)))*((MIN(DATE(YEAR((V$2-N('Revenue Streams'!$G11))),MONTH((V$2-N('Revenue Streams'!$G11))),1)+DAY('Revenue Streams'!$E11)-1,EOMONTH((V$2-N('Revenue Streams'!$G11)),0)))&lt;=(V$3-N('Revenue Streams'!$G11)))*((MIN(DATE(YEAR((V$2-N('Revenue Streams'!$G11))),MONTH((V$2-N('Revenue Streams'!$G11))),1)+DAY('Revenue Streams'!$E11)-1,EOMONTH((V$2-N('Revenue Streams'!$G11)),0)))&gt;='Revenue Streams'!$E11)*((MIN(DATE(YEAR((V$2-N('Revenue Streams'!$G11))),MONTH((V$2-N('Revenue Streams'!$G11))),1)+DAY('Revenue Streams'!$E11)-1,EOMONTH((V$2-N('Revenue Streams'!$G11)),0)))&lt;=IF('Revenue Streams'!$F11="",DATE(9999,1,1),'Revenue Streams'!$F11))+((MIN(EOMONTH((V$2-N('Revenue Streams'!$G11)),0)+DAY('Revenue Streams'!$E11),EOMONTH((V$2-N('Revenue Streams'!$G11)),1)))&gt;=(V$2-N('Revenue Streams'!$G11)))*((MIN(EOMONTH((V$2-N('Revenue Streams'!$G11)),0)+DAY('Revenue Streams'!$E11),EOMONTH((V$2-N('Revenue Streams'!$G11)),1)))&lt;=(V$3-N('Revenue Streams'!$G11)))*((MIN(EOMONTH((V$2-N('Revenue Streams'!$G11)),0)+DAY('Revenue Streams'!$E11),EOMONTH((V$2-N('Revenue Streams'!$G11)),1)))&gt;='Revenue Streams'!$E11)*((MIN(EOMONTH((V$2-N('Revenue Streams'!$G11)),0)+DAY('Revenue Streams'!$E11),EOMONTH((V$2-N('Revenue Streams'!$G11)),1)))&lt;=IF('Revenue Streams'!$F11="",DATE(9999,1,1),'Revenue Streams'!$F11))+((MIN(EOMONTH((V$2-N('Revenue Streams'!$G11)),1)+DAY('Revenue Streams'!$E11),EOMONTH((V$2-N('Revenue Streams'!$G11)),2)))&gt;=(V$2-N('Revenue Streams'!$G11)))*((MIN(EOMONTH((V$2-N('Revenue Streams'!$G11)),1)+DAY('Revenue Streams'!$E11),EOMONTH((V$2-N('Revenue Streams'!$G11)),2)))&lt;=(V$3-N('Revenue Streams'!$G11)))*((MIN(EOMONTH((V$2-N('Revenue Streams'!$G11)),1)+DAY('Revenue Streams'!$E11),EOMONTH((V$2-N('Revenue Streams'!$G11)),2)))&gt;='Revenue Streams'!$E11)*((MIN(EOMONTH((V$2-N('Revenue Streams'!$G11)),1)+DAY('Revenue Streams'!$E11),EOMONTH((V$2-N('Revenue Streams'!$G11)),2)))&lt;=IF('Revenue Streams'!$F11="",DATE(9999,1,1),'Revenue Streams'!$F11))),IF(('Revenue Streams'!$E11&gt;=(V$2-N('Revenue Streams'!$G11)))*('Revenue Streams'!$E11&lt;=(V$3-N('Revenue Streams'!$G11)))=1,'Revenue Streams'!$D11,0)))</f>
        <v/>
      </c>
      <c r="W13" s="22">
        <f>IF(OR('Revenue Streams'!$D11="",'Revenue Streams'!$E11=""),0,IF('Revenue Streams'!$C11="Monthly",'Revenue Streams'!$D11*(((MIN(DATE(YEAR((W$2-N('Revenue Streams'!$G11))),MONTH((W$2-N('Revenue Streams'!$G11))),1)+DAY('Revenue Streams'!$E11)-1,EOMONTH((W$2-N('Revenue Streams'!$G11)),0)))&gt;=(W$2-N('Revenue Streams'!$G11)))*((MIN(DATE(YEAR((W$2-N('Revenue Streams'!$G11))),MONTH((W$2-N('Revenue Streams'!$G11))),1)+DAY('Revenue Streams'!$E11)-1,EOMONTH((W$2-N('Revenue Streams'!$G11)),0)))&lt;=(W$3-N('Revenue Streams'!$G11)))*((MIN(DATE(YEAR((W$2-N('Revenue Streams'!$G11))),MONTH((W$2-N('Revenue Streams'!$G11))),1)+DAY('Revenue Streams'!$E11)-1,EOMONTH((W$2-N('Revenue Streams'!$G11)),0)))&gt;='Revenue Streams'!$E11)*((MIN(DATE(YEAR((W$2-N('Revenue Streams'!$G11))),MONTH((W$2-N('Revenue Streams'!$G11))),1)+DAY('Revenue Streams'!$E11)-1,EOMONTH((W$2-N('Revenue Streams'!$G11)),0)))&lt;=IF('Revenue Streams'!$F11="",DATE(9999,1,1),'Revenue Streams'!$F11))+((MIN(EOMONTH((W$2-N('Revenue Streams'!$G11)),0)+DAY('Revenue Streams'!$E11),EOMONTH((W$2-N('Revenue Streams'!$G11)),1)))&gt;=(W$2-N('Revenue Streams'!$G11)))*((MIN(EOMONTH((W$2-N('Revenue Streams'!$G11)),0)+DAY('Revenue Streams'!$E11),EOMONTH((W$2-N('Revenue Streams'!$G11)),1)))&lt;=(W$3-N('Revenue Streams'!$G11)))*((MIN(EOMONTH((W$2-N('Revenue Streams'!$G11)),0)+DAY('Revenue Streams'!$E11),EOMONTH((W$2-N('Revenue Streams'!$G11)),1)))&gt;='Revenue Streams'!$E11)*((MIN(EOMONTH((W$2-N('Revenue Streams'!$G11)),0)+DAY('Revenue Streams'!$E11),EOMONTH((W$2-N('Revenue Streams'!$G11)),1)))&lt;=IF('Revenue Streams'!$F11="",DATE(9999,1,1),'Revenue Streams'!$F11))+((MIN(EOMONTH((W$2-N('Revenue Streams'!$G11)),1)+DAY('Revenue Streams'!$E11),EOMONTH((W$2-N('Revenue Streams'!$G11)),2)))&gt;=(W$2-N('Revenue Streams'!$G11)))*((MIN(EOMONTH((W$2-N('Revenue Streams'!$G11)),1)+DAY('Revenue Streams'!$E11),EOMONTH((W$2-N('Revenue Streams'!$G11)),2)))&lt;=(W$3-N('Revenue Streams'!$G11)))*((MIN(EOMONTH((W$2-N('Revenue Streams'!$G11)),1)+DAY('Revenue Streams'!$E11),EOMONTH((W$2-N('Revenue Streams'!$G11)),2)))&gt;='Revenue Streams'!$E11)*((MIN(EOMONTH((W$2-N('Revenue Streams'!$G11)),1)+DAY('Revenue Streams'!$E11),EOMONTH((W$2-N('Revenue Streams'!$G11)),2)))&lt;=IF('Revenue Streams'!$F11="",DATE(9999,1,1),'Revenue Streams'!$F11))),IF(('Revenue Streams'!$E11&gt;=(W$2-N('Revenue Streams'!$G11)))*('Revenue Streams'!$E11&lt;=(W$3-N('Revenue Streams'!$G11)))=1,'Revenue Streams'!$D11,0)))</f>
        <v/>
      </c>
      <c r="X13" s="22">
        <f>IF(OR('Revenue Streams'!$D11="",'Revenue Streams'!$E11=""),0,IF('Revenue Streams'!$C11="Monthly",'Revenue Streams'!$D11*(((MIN(DATE(YEAR((X$2-N('Revenue Streams'!$G11))),MONTH((X$2-N('Revenue Streams'!$G11))),1)+DAY('Revenue Streams'!$E11)-1,EOMONTH((X$2-N('Revenue Streams'!$G11)),0)))&gt;=(X$2-N('Revenue Streams'!$G11)))*((MIN(DATE(YEAR((X$2-N('Revenue Streams'!$G11))),MONTH((X$2-N('Revenue Streams'!$G11))),1)+DAY('Revenue Streams'!$E11)-1,EOMONTH((X$2-N('Revenue Streams'!$G11)),0)))&lt;=(X$3-N('Revenue Streams'!$G11)))*((MIN(DATE(YEAR((X$2-N('Revenue Streams'!$G11))),MONTH((X$2-N('Revenue Streams'!$G11))),1)+DAY('Revenue Streams'!$E11)-1,EOMONTH((X$2-N('Revenue Streams'!$G11)),0)))&gt;='Revenue Streams'!$E11)*((MIN(DATE(YEAR((X$2-N('Revenue Streams'!$G11))),MONTH((X$2-N('Revenue Streams'!$G11))),1)+DAY('Revenue Streams'!$E11)-1,EOMONTH((X$2-N('Revenue Streams'!$G11)),0)))&lt;=IF('Revenue Streams'!$F11="",DATE(9999,1,1),'Revenue Streams'!$F11))+((MIN(EOMONTH((X$2-N('Revenue Streams'!$G11)),0)+DAY('Revenue Streams'!$E11),EOMONTH((X$2-N('Revenue Streams'!$G11)),1)))&gt;=(X$2-N('Revenue Streams'!$G11)))*((MIN(EOMONTH((X$2-N('Revenue Streams'!$G11)),0)+DAY('Revenue Streams'!$E11),EOMONTH((X$2-N('Revenue Streams'!$G11)),1)))&lt;=(X$3-N('Revenue Streams'!$G11)))*((MIN(EOMONTH((X$2-N('Revenue Streams'!$G11)),0)+DAY('Revenue Streams'!$E11),EOMONTH((X$2-N('Revenue Streams'!$G11)),1)))&gt;='Revenue Streams'!$E11)*((MIN(EOMONTH((X$2-N('Revenue Streams'!$G11)),0)+DAY('Revenue Streams'!$E11),EOMONTH((X$2-N('Revenue Streams'!$G11)),1)))&lt;=IF('Revenue Streams'!$F11="",DATE(9999,1,1),'Revenue Streams'!$F11))+((MIN(EOMONTH((X$2-N('Revenue Streams'!$G11)),1)+DAY('Revenue Streams'!$E11),EOMONTH((X$2-N('Revenue Streams'!$G11)),2)))&gt;=(X$2-N('Revenue Streams'!$G11)))*((MIN(EOMONTH((X$2-N('Revenue Streams'!$G11)),1)+DAY('Revenue Streams'!$E11),EOMONTH((X$2-N('Revenue Streams'!$G11)),2)))&lt;=(X$3-N('Revenue Streams'!$G11)))*((MIN(EOMONTH((X$2-N('Revenue Streams'!$G11)),1)+DAY('Revenue Streams'!$E11),EOMONTH((X$2-N('Revenue Streams'!$G11)),2)))&gt;='Revenue Streams'!$E11)*((MIN(EOMONTH((X$2-N('Revenue Streams'!$G11)),1)+DAY('Revenue Streams'!$E11),EOMONTH((X$2-N('Revenue Streams'!$G11)),2)))&lt;=IF('Revenue Streams'!$F11="",DATE(9999,1,1),'Revenue Streams'!$F11))),IF(('Revenue Streams'!$E11&gt;=(X$2-N('Revenue Streams'!$G11)))*('Revenue Streams'!$E11&lt;=(X$3-N('Revenue Streams'!$G11)))=1,'Revenue Streams'!$D11,0)))</f>
        <v/>
      </c>
      <c r="Y13" s="22">
        <f>IF(OR('Revenue Streams'!$D11="",'Revenue Streams'!$E11=""),0,IF('Revenue Streams'!$C11="Monthly",'Revenue Streams'!$D11*(((MIN(DATE(YEAR((Y$2-N('Revenue Streams'!$G11))),MONTH((Y$2-N('Revenue Streams'!$G11))),1)+DAY('Revenue Streams'!$E11)-1,EOMONTH((Y$2-N('Revenue Streams'!$G11)),0)))&gt;=(Y$2-N('Revenue Streams'!$G11)))*((MIN(DATE(YEAR((Y$2-N('Revenue Streams'!$G11))),MONTH((Y$2-N('Revenue Streams'!$G11))),1)+DAY('Revenue Streams'!$E11)-1,EOMONTH((Y$2-N('Revenue Streams'!$G11)),0)))&lt;=(Y$3-N('Revenue Streams'!$G11)))*((MIN(DATE(YEAR((Y$2-N('Revenue Streams'!$G11))),MONTH((Y$2-N('Revenue Streams'!$G11))),1)+DAY('Revenue Streams'!$E11)-1,EOMONTH((Y$2-N('Revenue Streams'!$G11)),0)))&gt;='Revenue Streams'!$E11)*((MIN(DATE(YEAR((Y$2-N('Revenue Streams'!$G11))),MONTH((Y$2-N('Revenue Streams'!$G11))),1)+DAY('Revenue Streams'!$E11)-1,EOMONTH((Y$2-N('Revenue Streams'!$G11)),0)))&lt;=IF('Revenue Streams'!$F11="",DATE(9999,1,1),'Revenue Streams'!$F11))+((MIN(EOMONTH((Y$2-N('Revenue Streams'!$G11)),0)+DAY('Revenue Streams'!$E11),EOMONTH((Y$2-N('Revenue Streams'!$G11)),1)))&gt;=(Y$2-N('Revenue Streams'!$G11)))*((MIN(EOMONTH((Y$2-N('Revenue Streams'!$G11)),0)+DAY('Revenue Streams'!$E11),EOMONTH((Y$2-N('Revenue Streams'!$G11)),1)))&lt;=(Y$3-N('Revenue Streams'!$G11)))*((MIN(EOMONTH((Y$2-N('Revenue Streams'!$G11)),0)+DAY('Revenue Streams'!$E11),EOMONTH((Y$2-N('Revenue Streams'!$G11)),1)))&gt;='Revenue Streams'!$E11)*((MIN(EOMONTH((Y$2-N('Revenue Streams'!$G11)),0)+DAY('Revenue Streams'!$E11),EOMONTH((Y$2-N('Revenue Streams'!$G11)),1)))&lt;=IF('Revenue Streams'!$F11="",DATE(9999,1,1),'Revenue Streams'!$F11))+((MIN(EOMONTH((Y$2-N('Revenue Streams'!$G11)),1)+DAY('Revenue Streams'!$E11),EOMONTH((Y$2-N('Revenue Streams'!$G11)),2)))&gt;=(Y$2-N('Revenue Streams'!$G11)))*((MIN(EOMONTH((Y$2-N('Revenue Streams'!$G11)),1)+DAY('Revenue Streams'!$E11),EOMONTH((Y$2-N('Revenue Streams'!$G11)),2)))&lt;=(Y$3-N('Revenue Streams'!$G11)))*((MIN(EOMONTH((Y$2-N('Revenue Streams'!$G11)),1)+DAY('Revenue Streams'!$E11),EOMONTH((Y$2-N('Revenue Streams'!$G11)),2)))&gt;='Revenue Streams'!$E11)*((MIN(EOMONTH((Y$2-N('Revenue Streams'!$G11)),1)+DAY('Revenue Streams'!$E11),EOMONTH((Y$2-N('Revenue Streams'!$G11)),2)))&lt;=IF('Revenue Streams'!$F11="",DATE(9999,1,1),'Revenue Streams'!$F11))),IF(('Revenue Streams'!$E11&gt;=(Y$2-N('Revenue Streams'!$G11)))*('Revenue Streams'!$E11&lt;=(Y$3-N('Revenue Streams'!$G11)))=1,'Revenue Streams'!$D11,0)))</f>
        <v/>
      </c>
      <c r="Z13" s="22">
        <f>IF(OR('Revenue Streams'!$D11="",'Revenue Streams'!$E11=""),0,IF('Revenue Streams'!$C11="Monthly",'Revenue Streams'!$D11*(((MIN(DATE(YEAR((Z$2-N('Revenue Streams'!$G11))),MONTH((Z$2-N('Revenue Streams'!$G11))),1)+DAY('Revenue Streams'!$E11)-1,EOMONTH((Z$2-N('Revenue Streams'!$G11)),0)))&gt;=(Z$2-N('Revenue Streams'!$G11)))*((MIN(DATE(YEAR((Z$2-N('Revenue Streams'!$G11))),MONTH((Z$2-N('Revenue Streams'!$G11))),1)+DAY('Revenue Streams'!$E11)-1,EOMONTH((Z$2-N('Revenue Streams'!$G11)),0)))&lt;=(Z$3-N('Revenue Streams'!$G11)))*((MIN(DATE(YEAR((Z$2-N('Revenue Streams'!$G11))),MONTH((Z$2-N('Revenue Streams'!$G11))),1)+DAY('Revenue Streams'!$E11)-1,EOMONTH((Z$2-N('Revenue Streams'!$G11)),0)))&gt;='Revenue Streams'!$E11)*((MIN(DATE(YEAR((Z$2-N('Revenue Streams'!$G11))),MONTH((Z$2-N('Revenue Streams'!$G11))),1)+DAY('Revenue Streams'!$E11)-1,EOMONTH((Z$2-N('Revenue Streams'!$G11)),0)))&lt;=IF('Revenue Streams'!$F11="",DATE(9999,1,1),'Revenue Streams'!$F11))+((MIN(EOMONTH((Z$2-N('Revenue Streams'!$G11)),0)+DAY('Revenue Streams'!$E11),EOMONTH((Z$2-N('Revenue Streams'!$G11)),1)))&gt;=(Z$2-N('Revenue Streams'!$G11)))*((MIN(EOMONTH((Z$2-N('Revenue Streams'!$G11)),0)+DAY('Revenue Streams'!$E11),EOMONTH((Z$2-N('Revenue Streams'!$G11)),1)))&lt;=(Z$3-N('Revenue Streams'!$G11)))*((MIN(EOMONTH((Z$2-N('Revenue Streams'!$G11)),0)+DAY('Revenue Streams'!$E11),EOMONTH((Z$2-N('Revenue Streams'!$G11)),1)))&gt;='Revenue Streams'!$E11)*((MIN(EOMONTH((Z$2-N('Revenue Streams'!$G11)),0)+DAY('Revenue Streams'!$E11),EOMONTH((Z$2-N('Revenue Streams'!$G11)),1)))&lt;=IF('Revenue Streams'!$F11="",DATE(9999,1,1),'Revenue Streams'!$F11))+((MIN(EOMONTH((Z$2-N('Revenue Streams'!$G11)),1)+DAY('Revenue Streams'!$E11),EOMONTH((Z$2-N('Revenue Streams'!$G11)),2)))&gt;=(Z$2-N('Revenue Streams'!$G11)))*((MIN(EOMONTH((Z$2-N('Revenue Streams'!$G11)),1)+DAY('Revenue Streams'!$E11),EOMONTH((Z$2-N('Revenue Streams'!$G11)),2)))&lt;=(Z$3-N('Revenue Streams'!$G11)))*((MIN(EOMONTH((Z$2-N('Revenue Streams'!$G11)),1)+DAY('Revenue Streams'!$E11),EOMONTH((Z$2-N('Revenue Streams'!$G11)),2)))&gt;='Revenue Streams'!$E11)*((MIN(EOMONTH((Z$2-N('Revenue Streams'!$G11)),1)+DAY('Revenue Streams'!$E11),EOMONTH((Z$2-N('Revenue Streams'!$G11)),2)))&lt;=IF('Revenue Streams'!$F11="",DATE(9999,1,1),'Revenue Streams'!$F11))),IF(('Revenue Streams'!$E11&gt;=(Z$2-N('Revenue Streams'!$G11)))*('Revenue Streams'!$E11&lt;=(Z$3-N('Revenue Streams'!$G11)))=1,'Revenue Streams'!$D11,0)))</f>
        <v/>
      </c>
      <c r="AA13" s="22">
        <f>IF(OR('Revenue Streams'!$D11="",'Revenue Streams'!$E11=""),0,IF('Revenue Streams'!$C11="Monthly",'Revenue Streams'!$D11*(((MIN(DATE(YEAR((AA$2-N('Revenue Streams'!$G11))),MONTH((AA$2-N('Revenue Streams'!$G11))),1)+DAY('Revenue Streams'!$E11)-1,EOMONTH((AA$2-N('Revenue Streams'!$G11)),0)))&gt;=(AA$2-N('Revenue Streams'!$G11)))*((MIN(DATE(YEAR((AA$2-N('Revenue Streams'!$G11))),MONTH((AA$2-N('Revenue Streams'!$G11))),1)+DAY('Revenue Streams'!$E11)-1,EOMONTH((AA$2-N('Revenue Streams'!$G11)),0)))&lt;=(AA$3-N('Revenue Streams'!$G11)))*((MIN(DATE(YEAR((AA$2-N('Revenue Streams'!$G11))),MONTH((AA$2-N('Revenue Streams'!$G11))),1)+DAY('Revenue Streams'!$E11)-1,EOMONTH((AA$2-N('Revenue Streams'!$G11)),0)))&gt;='Revenue Streams'!$E11)*((MIN(DATE(YEAR((AA$2-N('Revenue Streams'!$G11))),MONTH((AA$2-N('Revenue Streams'!$G11))),1)+DAY('Revenue Streams'!$E11)-1,EOMONTH((AA$2-N('Revenue Streams'!$G11)),0)))&lt;=IF('Revenue Streams'!$F11="",DATE(9999,1,1),'Revenue Streams'!$F11))+((MIN(EOMONTH((AA$2-N('Revenue Streams'!$G11)),0)+DAY('Revenue Streams'!$E11),EOMONTH((AA$2-N('Revenue Streams'!$G11)),1)))&gt;=(AA$2-N('Revenue Streams'!$G11)))*((MIN(EOMONTH((AA$2-N('Revenue Streams'!$G11)),0)+DAY('Revenue Streams'!$E11),EOMONTH((AA$2-N('Revenue Streams'!$G11)),1)))&lt;=(AA$3-N('Revenue Streams'!$G11)))*((MIN(EOMONTH((AA$2-N('Revenue Streams'!$G11)),0)+DAY('Revenue Streams'!$E11),EOMONTH((AA$2-N('Revenue Streams'!$G11)),1)))&gt;='Revenue Streams'!$E11)*((MIN(EOMONTH((AA$2-N('Revenue Streams'!$G11)),0)+DAY('Revenue Streams'!$E11),EOMONTH((AA$2-N('Revenue Streams'!$G11)),1)))&lt;=IF('Revenue Streams'!$F11="",DATE(9999,1,1),'Revenue Streams'!$F11))+((MIN(EOMONTH((AA$2-N('Revenue Streams'!$G11)),1)+DAY('Revenue Streams'!$E11),EOMONTH((AA$2-N('Revenue Streams'!$G11)),2)))&gt;=(AA$2-N('Revenue Streams'!$G11)))*((MIN(EOMONTH((AA$2-N('Revenue Streams'!$G11)),1)+DAY('Revenue Streams'!$E11),EOMONTH((AA$2-N('Revenue Streams'!$G11)),2)))&lt;=(AA$3-N('Revenue Streams'!$G11)))*((MIN(EOMONTH((AA$2-N('Revenue Streams'!$G11)),1)+DAY('Revenue Streams'!$E11),EOMONTH((AA$2-N('Revenue Streams'!$G11)),2)))&gt;='Revenue Streams'!$E11)*((MIN(EOMONTH((AA$2-N('Revenue Streams'!$G11)),1)+DAY('Revenue Streams'!$E11),EOMONTH((AA$2-N('Revenue Streams'!$G11)),2)))&lt;=IF('Revenue Streams'!$F11="",DATE(9999,1,1),'Revenue Streams'!$F11))),IF(('Revenue Streams'!$E11&gt;=(AA$2-N('Revenue Streams'!$G11)))*('Revenue Streams'!$E11&lt;=(AA$3-N('Revenue Streams'!$G11)))=1,'Revenue Streams'!$D11,0)))</f>
        <v/>
      </c>
      <c r="AB13" s="22">
        <f>IF(OR('Revenue Streams'!$D11="",'Revenue Streams'!$E11=""),0,IF('Revenue Streams'!$C11="Monthly",'Revenue Streams'!$D11*(((MIN(DATE(YEAR((AB$2-N('Revenue Streams'!$G11))),MONTH((AB$2-N('Revenue Streams'!$G11))),1)+DAY('Revenue Streams'!$E11)-1,EOMONTH((AB$2-N('Revenue Streams'!$G11)),0)))&gt;=(AB$2-N('Revenue Streams'!$G11)))*((MIN(DATE(YEAR((AB$2-N('Revenue Streams'!$G11))),MONTH((AB$2-N('Revenue Streams'!$G11))),1)+DAY('Revenue Streams'!$E11)-1,EOMONTH((AB$2-N('Revenue Streams'!$G11)),0)))&lt;=(AB$3-N('Revenue Streams'!$G11)))*((MIN(DATE(YEAR((AB$2-N('Revenue Streams'!$G11))),MONTH((AB$2-N('Revenue Streams'!$G11))),1)+DAY('Revenue Streams'!$E11)-1,EOMONTH((AB$2-N('Revenue Streams'!$G11)),0)))&gt;='Revenue Streams'!$E11)*((MIN(DATE(YEAR((AB$2-N('Revenue Streams'!$G11))),MONTH((AB$2-N('Revenue Streams'!$G11))),1)+DAY('Revenue Streams'!$E11)-1,EOMONTH((AB$2-N('Revenue Streams'!$G11)),0)))&lt;=IF('Revenue Streams'!$F11="",DATE(9999,1,1),'Revenue Streams'!$F11))+((MIN(EOMONTH((AB$2-N('Revenue Streams'!$G11)),0)+DAY('Revenue Streams'!$E11),EOMONTH((AB$2-N('Revenue Streams'!$G11)),1)))&gt;=(AB$2-N('Revenue Streams'!$G11)))*((MIN(EOMONTH((AB$2-N('Revenue Streams'!$G11)),0)+DAY('Revenue Streams'!$E11),EOMONTH((AB$2-N('Revenue Streams'!$G11)),1)))&lt;=(AB$3-N('Revenue Streams'!$G11)))*((MIN(EOMONTH((AB$2-N('Revenue Streams'!$G11)),0)+DAY('Revenue Streams'!$E11),EOMONTH((AB$2-N('Revenue Streams'!$G11)),1)))&gt;='Revenue Streams'!$E11)*((MIN(EOMONTH((AB$2-N('Revenue Streams'!$G11)),0)+DAY('Revenue Streams'!$E11),EOMONTH((AB$2-N('Revenue Streams'!$G11)),1)))&lt;=IF('Revenue Streams'!$F11="",DATE(9999,1,1),'Revenue Streams'!$F11))+((MIN(EOMONTH((AB$2-N('Revenue Streams'!$G11)),1)+DAY('Revenue Streams'!$E11),EOMONTH((AB$2-N('Revenue Streams'!$G11)),2)))&gt;=(AB$2-N('Revenue Streams'!$G11)))*((MIN(EOMONTH((AB$2-N('Revenue Streams'!$G11)),1)+DAY('Revenue Streams'!$E11),EOMONTH((AB$2-N('Revenue Streams'!$G11)),2)))&lt;=(AB$3-N('Revenue Streams'!$G11)))*((MIN(EOMONTH((AB$2-N('Revenue Streams'!$G11)),1)+DAY('Revenue Streams'!$E11),EOMONTH((AB$2-N('Revenue Streams'!$G11)),2)))&gt;='Revenue Streams'!$E11)*((MIN(EOMONTH((AB$2-N('Revenue Streams'!$G11)),1)+DAY('Revenue Streams'!$E11),EOMONTH((AB$2-N('Revenue Streams'!$G11)),2)))&lt;=IF('Revenue Streams'!$F11="",DATE(9999,1,1),'Revenue Streams'!$F11))),IF(('Revenue Streams'!$E11&gt;=(AB$2-N('Revenue Streams'!$G11)))*('Revenue Streams'!$E11&lt;=(AB$3-N('Revenue Streams'!$G11)))=1,'Revenue Streams'!$D11,0)))</f>
        <v/>
      </c>
    </row>
    <row r="14" ht="15" customHeight="1" s="23">
      <c r="A14" s="22">
        <f>IF('Revenue Streams'!$B12="","",'Revenue Streams'!$B12)</f>
        <v/>
      </c>
      <c r="B14" s="22">
        <f>IF('Revenue Streams'!$A12="","",'Revenue Streams'!$A12)</f>
        <v/>
      </c>
      <c r="C14" s="22">
        <f>IF(OR('Revenue Streams'!$D12="",'Revenue Streams'!$E12=""),0,IF('Revenue Streams'!$C12="Monthly",'Revenue Streams'!$D12*(((MIN(DATE(YEAR((C$2-N('Revenue Streams'!$G12))),MONTH((C$2-N('Revenue Streams'!$G12))),1)+DAY('Revenue Streams'!$E12)-1,EOMONTH((C$2-N('Revenue Streams'!$G12)),0)))&gt;=(C$2-N('Revenue Streams'!$G12)))*((MIN(DATE(YEAR((C$2-N('Revenue Streams'!$G12))),MONTH((C$2-N('Revenue Streams'!$G12))),1)+DAY('Revenue Streams'!$E12)-1,EOMONTH((C$2-N('Revenue Streams'!$G12)),0)))&lt;=(C$3-N('Revenue Streams'!$G12)))*((MIN(DATE(YEAR((C$2-N('Revenue Streams'!$G12))),MONTH((C$2-N('Revenue Streams'!$G12))),1)+DAY('Revenue Streams'!$E12)-1,EOMONTH((C$2-N('Revenue Streams'!$G12)),0)))&gt;='Revenue Streams'!$E12)*((MIN(DATE(YEAR((C$2-N('Revenue Streams'!$G12))),MONTH((C$2-N('Revenue Streams'!$G12))),1)+DAY('Revenue Streams'!$E12)-1,EOMONTH((C$2-N('Revenue Streams'!$G12)),0)))&lt;=IF('Revenue Streams'!$F12="",DATE(9999,1,1),'Revenue Streams'!$F12))+((MIN(EOMONTH((C$2-N('Revenue Streams'!$G12)),0)+DAY('Revenue Streams'!$E12),EOMONTH((C$2-N('Revenue Streams'!$G12)),1)))&gt;=(C$2-N('Revenue Streams'!$G12)))*((MIN(EOMONTH((C$2-N('Revenue Streams'!$G12)),0)+DAY('Revenue Streams'!$E12),EOMONTH((C$2-N('Revenue Streams'!$G12)),1)))&lt;=(C$3-N('Revenue Streams'!$G12)))*((MIN(EOMONTH((C$2-N('Revenue Streams'!$G12)),0)+DAY('Revenue Streams'!$E12),EOMONTH((C$2-N('Revenue Streams'!$G12)),1)))&gt;='Revenue Streams'!$E12)*((MIN(EOMONTH((C$2-N('Revenue Streams'!$G12)),0)+DAY('Revenue Streams'!$E12),EOMONTH((C$2-N('Revenue Streams'!$G12)),1)))&lt;=IF('Revenue Streams'!$F12="",DATE(9999,1,1),'Revenue Streams'!$F12))+((MIN(EOMONTH((C$2-N('Revenue Streams'!$G12)),1)+DAY('Revenue Streams'!$E12),EOMONTH((C$2-N('Revenue Streams'!$G12)),2)))&gt;=(C$2-N('Revenue Streams'!$G12)))*((MIN(EOMONTH((C$2-N('Revenue Streams'!$G12)),1)+DAY('Revenue Streams'!$E12),EOMONTH((C$2-N('Revenue Streams'!$G12)),2)))&lt;=(C$3-N('Revenue Streams'!$G12)))*((MIN(EOMONTH((C$2-N('Revenue Streams'!$G12)),1)+DAY('Revenue Streams'!$E12),EOMONTH((C$2-N('Revenue Streams'!$G12)),2)))&gt;='Revenue Streams'!$E12)*((MIN(EOMONTH((C$2-N('Revenue Streams'!$G12)),1)+DAY('Revenue Streams'!$E12),EOMONTH((C$2-N('Revenue Streams'!$G12)),2)))&lt;=IF('Revenue Streams'!$F12="",DATE(9999,1,1),'Revenue Streams'!$F12))),IF(('Revenue Streams'!$E12&gt;=(C$2-N('Revenue Streams'!$G12)))*('Revenue Streams'!$E12&lt;=(C$3-N('Revenue Streams'!$G12)))=1,'Revenue Streams'!$D12,0)))</f>
        <v/>
      </c>
      <c r="D14" s="22">
        <f>IF(OR('Revenue Streams'!$D12="",'Revenue Streams'!$E12=""),0,IF('Revenue Streams'!$C12="Monthly",'Revenue Streams'!$D12*(((MIN(DATE(YEAR((D$2-N('Revenue Streams'!$G12))),MONTH((D$2-N('Revenue Streams'!$G12))),1)+DAY('Revenue Streams'!$E12)-1,EOMONTH((D$2-N('Revenue Streams'!$G12)),0)))&gt;=(D$2-N('Revenue Streams'!$G12)))*((MIN(DATE(YEAR((D$2-N('Revenue Streams'!$G12))),MONTH((D$2-N('Revenue Streams'!$G12))),1)+DAY('Revenue Streams'!$E12)-1,EOMONTH((D$2-N('Revenue Streams'!$G12)),0)))&lt;=(D$3-N('Revenue Streams'!$G12)))*((MIN(DATE(YEAR((D$2-N('Revenue Streams'!$G12))),MONTH((D$2-N('Revenue Streams'!$G12))),1)+DAY('Revenue Streams'!$E12)-1,EOMONTH((D$2-N('Revenue Streams'!$G12)),0)))&gt;='Revenue Streams'!$E12)*((MIN(DATE(YEAR((D$2-N('Revenue Streams'!$G12))),MONTH((D$2-N('Revenue Streams'!$G12))),1)+DAY('Revenue Streams'!$E12)-1,EOMONTH((D$2-N('Revenue Streams'!$G12)),0)))&lt;=IF('Revenue Streams'!$F12="",DATE(9999,1,1),'Revenue Streams'!$F12))+((MIN(EOMONTH((D$2-N('Revenue Streams'!$G12)),0)+DAY('Revenue Streams'!$E12),EOMONTH((D$2-N('Revenue Streams'!$G12)),1)))&gt;=(D$2-N('Revenue Streams'!$G12)))*((MIN(EOMONTH((D$2-N('Revenue Streams'!$G12)),0)+DAY('Revenue Streams'!$E12),EOMONTH((D$2-N('Revenue Streams'!$G12)),1)))&lt;=(D$3-N('Revenue Streams'!$G12)))*((MIN(EOMONTH((D$2-N('Revenue Streams'!$G12)),0)+DAY('Revenue Streams'!$E12),EOMONTH((D$2-N('Revenue Streams'!$G12)),1)))&gt;='Revenue Streams'!$E12)*((MIN(EOMONTH((D$2-N('Revenue Streams'!$G12)),0)+DAY('Revenue Streams'!$E12),EOMONTH((D$2-N('Revenue Streams'!$G12)),1)))&lt;=IF('Revenue Streams'!$F12="",DATE(9999,1,1),'Revenue Streams'!$F12))+((MIN(EOMONTH((D$2-N('Revenue Streams'!$G12)),1)+DAY('Revenue Streams'!$E12),EOMONTH((D$2-N('Revenue Streams'!$G12)),2)))&gt;=(D$2-N('Revenue Streams'!$G12)))*((MIN(EOMONTH((D$2-N('Revenue Streams'!$G12)),1)+DAY('Revenue Streams'!$E12),EOMONTH((D$2-N('Revenue Streams'!$G12)),2)))&lt;=(D$3-N('Revenue Streams'!$G12)))*((MIN(EOMONTH((D$2-N('Revenue Streams'!$G12)),1)+DAY('Revenue Streams'!$E12),EOMONTH((D$2-N('Revenue Streams'!$G12)),2)))&gt;='Revenue Streams'!$E12)*((MIN(EOMONTH((D$2-N('Revenue Streams'!$G12)),1)+DAY('Revenue Streams'!$E12),EOMONTH((D$2-N('Revenue Streams'!$G12)),2)))&lt;=IF('Revenue Streams'!$F12="",DATE(9999,1,1),'Revenue Streams'!$F12))),IF(('Revenue Streams'!$E12&gt;=(D$2-N('Revenue Streams'!$G12)))*('Revenue Streams'!$E12&lt;=(D$3-N('Revenue Streams'!$G12)))=1,'Revenue Streams'!$D12,0)))</f>
        <v/>
      </c>
      <c r="E14" s="22">
        <f>IF(OR('Revenue Streams'!$D12="",'Revenue Streams'!$E12=""),0,IF('Revenue Streams'!$C12="Monthly",'Revenue Streams'!$D12*(((MIN(DATE(YEAR((E$2-N('Revenue Streams'!$G12))),MONTH((E$2-N('Revenue Streams'!$G12))),1)+DAY('Revenue Streams'!$E12)-1,EOMONTH((E$2-N('Revenue Streams'!$G12)),0)))&gt;=(E$2-N('Revenue Streams'!$G12)))*((MIN(DATE(YEAR((E$2-N('Revenue Streams'!$G12))),MONTH((E$2-N('Revenue Streams'!$G12))),1)+DAY('Revenue Streams'!$E12)-1,EOMONTH((E$2-N('Revenue Streams'!$G12)),0)))&lt;=(E$3-N('Revenue Streams'!$G12)))*((MIN(DATE(YEAR((E$2-N('Revenue Streams'!$G12))),MONTH((E$2-N('Revenue Streams'!$G12))),1)+DAY('Revenue Streams'!$E12)-1,EOMONTH((E$2-N('Revenue Streams'!$G12)),0)))&gt;='Revenue Streams'!$E12)*((MIN(DATE(YEAR((E$2-N('Revenue Streams'!$G12))),MONTH((E$2-N('Revenue Streams'!$G12))),1)+DAY('Revenue Streams'!$E12)-1,EOMONTH((E$2-N('Revenue Streams'!$G12)),0)))&lt;=IF('Revenue Streams'!$F12="",DATE(9999,1,1),'Revenue Streams'!$F12))+((MIN(EOMONTH((E$2-N('Revenue Streams'!$G12)),0)+DAY('Revenue Streams'!$E12),EOMONTH((E$2-N('Revenue Streams'!$G12)),1)))&gt;=(E$2-N('Revenue Streams'!$G12)))*((MIN(EOMONTH((E$2-N('Revenue Streams'!$G12)),0)+DAY('Revenue Streams'!$E12),EOMONTH((E$2-N('Revenue Streams'!$G12)),1)))&lt;=(E$3-N('Revenue Streams'!$G12)))*((MIN(EOMONTH((E$2-N('Revenue Streams'!$G12)),0)+DAY('Revenue Streams'!$E12),EOMONTH((E$2-N('Revenue Streams'!$G12)),1)))&gt;='Revenue Streams'!$E12)*((MIN(EOMONTH((E$2-N('Revenue Streams'!$G12)),0)+DAY('Revenue Streams'!$E12),EOMONTH((E$2-N('Revenue Streams'!$G12)),1)))&lt;=IF('Revenue Streams'!$F12="",DATE(9999,1,1),'Revenue Streams'!$F12))+((MIN(EOMONTH((E$2-N('Revenue Streams'!$G12)),1)+DAY('Revenue Streams'!$E12),EOMONTH((E$2-N('Revenue Streams'!$G12)),2)))&gt;=(E$2-N('Revenue Streams'!$G12)))*((MIN(EOMONTH((E$2-N('Revenue Streams'!$G12)),1)+DAY('Revenue Streams'!$E12),EOMONTH((E$2-N('Revenue Streams'!$G12)),2)))&lt;=(E$3-N('Revenue Streams'!$G12)))*((MIN(EOMONTH((E$2-N('Revenue Streams'!$G12)),1)+DAY('Revenue Streams'!$E12),EOMONTH((E$2-N('Revenue Streams'!$G12)),2)))&gt;='Revenue Streams'!$E12)*((MIN(EOMONTH((E$2-N('Revenue Streams'!$G12)),1)+DAY('Revenue Streams'!$E12),EOMONTH((E$2-N('Revenue Streams'!$G12)),2)))&lt;=IF('Revenue Streams'!$F12="",DATE(9999,1,1),'Revenue Streams'!$F12))),IF(('Revenue Streams'!$E12&gt;=(E$2-N('Revenue Streams'!$G12)))*('Revenue Streams'!$E12&lt;=(E$3-N('Revenue Streams'!$G12)))=1,'Revenue Streams'!$D12,0)))</f>
        <v/>
      </c>
      <c r="F14" s="22">
        <f>IF(OR('Revenue Streams'!$D12="",'Revenue Streams'!$E12=""),0,IF('Revenue Streams'!$C12="Monthly",'Revenue Streams'!$D12*(((MIN(DATE(YEAR((F$2-N('Revenue Streams'!$G12))),MONTH((F$2-N('Revenue Streams'!$G12))),1)+DAY('Revenue Streams'!$E12)-1,EOMONTH((F$2-N('Revenue Streams'!$G12)),0)))&gt;=(F$2-N('Revenue Streams'!$G12)))*((MIN(DATE(YEAR((F$2-N('Revenue Streams'!$G12))),MONTH((F$2-N('Revenue Streams'!$G12))),1)+DAY('Revenue Streams'!$E12)-1,EOMONTH((F$2-N('Revenue Streams'!$G12)),0)))&lt;=(F$3-N('Revenue Streams'!$G12)))*((MIN(DATE(YEAR((F$2-N('Revenue Streams'!$G12))),MONTH((F$2-N('Revenue Streams'!$G12))),1)+DAY('Revenue Streams'!$E12)-1,EOMONTH((F$2-N('Revenue Streams'!$G12)),0)))&gt;='Revenue Streams'!$E12)*((MIN(DATE(YEAR((F$2-N('Revenue Streams'!$G12))),MONTH((F$2-N('Revenue Streams'!$G12))),1)+DAY('Revenue Streams'!$E12)-1,EOMONTH((F$2-N('Revenue Streams'!$G12)),0)))&lt;=IF('Revenue Streams'!$F12="",DATE(9999,1,1),'Revenue Streams'!$F12))+((MIN(EOMONTH((F$2-N('Revenue Streams'!$G12)),0)+DAY('Revenue Streams'!$E12),EOMONTH((F$2-N('Revenue Streams'!$G12)),1)))&gt;=(F$2-N('Revenue Streams'!$G12)))*((MIN(EOMONTH((F$2-N('Revenue Streams'!$G12)),0)+DAY('Revenue Streams'!$E12),EOMONTH((F$2-N('Revenue Streams'!$G12)),1)))&lt;=(F$3-N('Revenue Streams'!$G12)))*((MIN(EOMONTH((F$2-N('Revenue Streams'!$G12)),0)+DAY('Revenue Streams'!$E12),EOMONTH((F$2-N('Revenue Streams'!$G12)),1)))&gt;='Revenue Streams'!$E12)*((MIN(EOMONTH((F$2-N('Revenue Streams'!$G12)),0)+DAY('Revenue Streams'!$E12),EOMONTH((F$2-N('Revenue Streams'!$G12)),1)))&lt;=IF('Revenue Streams'!$F12="",DATE(9999,1,1),'Revenue Streams'!$F12))+((MIN(EOMONTH((F$2-N('Revenue Streams'!$G12)),1)+DAY('Revenue Streams'!$E12),EOMONTH((F$2-N('Revenue Streams'!$G12)),2)))&gt;=(F$2-N('Revenue Streams'!$G12)))*((MIN(EOMONTH((F$2-N('Revenue Streams'!$G12)),1)+DAY('Revenue Streams'!$E12),EOMONTH((F$2-N('Revenue Streams'!$G12)),2)))&lt;=(F$3-N('Revenue Streams'!$G12)))*((MIN(EOMONTH((F$2-N('Revenue Streams'!$G12)),1)+DAY('Revenue Streams'!$E12),EOMONTH((F$2-N('Revenue Streams'!$G12)),2)))&gt;='Revenue Streams'!$E12)*((MIN(EOMONTH((F$2-N('Revenue Streams'!$G12)),1)+DAY('Revenue Streams'!$E12),EOMONTH((F$2-N('Revenue Streams'!$G12)),2)))&lt;=IF('Revenue Streams'!$F12="",DATE(9999,1,1),'Revenue Streams'!$F12))),IF(('Revenue Streams'!$E12&gt;=(F$2-N('Revenue Streams'!$G12)))*('Revenue Streams'!$E12&lt;=(F$3-N('Revenue Streams'!$G12)))=1,'Revenue Streams'!$D12,0)))</f>
        <v/>
      </c>
      <c r="G14" s="22">
        <f>IF(OR('Revenue Streams'!$D12="",'Revenue Streams'!$E12=""),0,IF('Revenue Streams'!$C12="Monthly",'Revenue Streams'!$D12*(((MIN(DATE(YEAR((G$2-N('Revenue Streams'!$G12))),MONTH((G$2-N('Revenue Streams'!$G12))),1)+DAY('Revenue Streams'!$E12)-1,EOMONTH((G$2-N('Revenue Streams'!$G12)),0)))&gt;=(G$2-N('Revenue Streams'!$G12)))*((MIN(DATE(YEAR((G$2-N('Revenue Streams'!$G12))),MONTH((G$2-N('Revenue Streams'!$G12))),1)+DAY('Revenue Streams'!$E12)-1,EOMONTH((G$2-N('Revenue Streams'!$G12)),0)))&lt;=(G$3-N('Revenue Streams'!$G12)))*((MIN(DATE(YEAR((G$2-N('Revenue Streams'!$G12))),MONTH((G$2-N('Revenue Streams'!$G12))),1)+DAY('Revenue Streams'!$E12)-1,EOMONTH((G$2-N('Revenue Streams'!$G12)),0)))&gt;='Revenue Streams'!$E12)*((MIN(DATE(YEAR((G$2-N('Revenue Streams'!$G12))),MONTH((G$2-N('Revenue Streams'!$G12))),1)+DAY('Revenue Streams'!$E12)-1,EOMONTH((G$2-N('Revenue Streams'!$G12)),0)))&lt;=IF('Revenue Streams'!$F12="",DATE(9999,1,1),'Revenue Streams'!$F12))+((MIN(EOMONTH((G$2-N('Revenue Streams'!$G12)),0)+DAY('Revenue Streams'!$E12),EOMONTH((G$2-N('Revenue Streams'!$G12)),1)))&gt;=(G$2-N('Revenue Streams'!$G12)))*((MIN(EOMONTH((G$2-N('Revenue Streams'!$G12)),0)+DAY('Revenue Streams'!$E12),EOMONTH((G$2-N('Revenue Streams'!$G12)),1)))&lt;=(G$3-N('Revenue Streams'!$G12)))*((MIN(EOMONTH((G$2-N('Revenue Streams'!$G12)),0)+DAY('Revenue Streams'!$E12),EOMONTH((G$2-N('Revenue Streams'!$G12)),1)))&gt;='Revenue Streams'!$E12)*((MIN(EOMONTH((G$2-N('Revenue Streams'!$G12)),0)+DAY('Revenue Streams'!$E12),EOMONTH((G$2-N('Revenue Streams'!$G12)),1)))&lt;=IF('Revenue Streams'!$F12="",DATE(9999,1,1),'Revenue Streams'!$F12))+((MIN(EOMONTH((G$2-N('Revenue Streams'!$G12)),1)+DAY('Revenue Streams'!$E12),EOMONTH((G$2-N('Revenue Streams'!$G12)),2)))&gt;=(G$2-N('Revenue Streams'!$G12)))*((MIN(EOMONTH((G$2-N('Revenue Streams'!$G12)),1)+DAY('Revenue Streams'!$E12),EOMONTH((G$2-N('Revenue Streams'!$G12)),2)))&lt;=(G$3-N('Revenue Streams'!$G12)))*((MIN(EOMONTH((G$2-N('Revenue Streams'!$G12)),1)+DAY('Revenue Streams'!$E12),EOMONTH((G$2-N('Revenue Streams'!$G12)),2)))&gt;='Revenue Streams'!$E12)*((MIN(EOMONTH((G$2-N('Revenue Streams'!$G12)),1)+DAY('Revenue Streams'!$E12),EOMONTH((G$2-N('Revenue Streams'!$G12)),2)))&lt;=IF('Revenue Streams'!$F12="",DATE(9999,1,1),'Revenue Streams'!$F12))),IF(('Revenue Streams'!$E12&gt;=(G$2-N('Revenue Streams'!$G12)))*('Revenue Streams'!$E12&lt;=(G$3-N('Revenue Streams'!$G12)))=1,'Revenue Streams'!$D12,0)))</f>
        <v/>
      </c>
      <c r="H14" s="22">
        <f>IF(OR('Revenue Streams'!$D12="",'Revenue Streams'!$E12=""),0,IF('Revenue Streams'!$C12="Monthly",'Revenue Streams'!$D12*(((MIN(DATE(YEAR((H$2-N('Revenue Streams'!$G12))),MONTH((H$2-N('Revenue Streams'!$G12))),1)+DAY('Revenue Streams'!$E12)-1,EOMONTH((H$2-N('Revenue Streams'!$G12)),0)))&gt;=(H$2-N('Revenue Streams'!$G12)))*((MIN(DATE(YEAR((H$2-N('Revenue Streams'!$G12))),MONTH((H$2-N('Revenue Streams'!$G12))),1)+DAY('Revenue Streams'!$E12)-1,EOMONTH((H$2-N('Revenue Streams'!$G12)),0)))&lt;=(H$3-N('Revenue Streams'!$G12)))*((MIN(DATE(YEAR((H$2-N('Revenue Streams'!$G12))),MONTH((H$2-N('Revenue Streams'!$G12))),1)+DAY('Revenue Streams'!$E12)-1,EOMONTH((H$2-N('Revenue Streams'!$G12)),0)))&gt;='Revenue Streams'!$E12)*((MIN(DATE(YEAR((H$2-N('Revenue Streams'!$G12))),MONTH((H$2-N('Revenue Streams'!$G12))),1)+DAY('Revenue Streams'!$E12)-1,EOMONTH((H$2-N('Revenue Streams'!$G12)),0)))&lt;=IF('Revenue Streams'!$F12="",DATE(9999,1,1),'Revenue Streams'!$F12))+((MIN(EOMONTH((H$2-N('Revenue Streams'!$G12)),0)+DAY('Revenue Streams'!$E12),EOMONTH((H$2-N('Revenue Streams'!$G12)),1)))&gt;=(H$2-N('Revenue Streams'!$G12)))*((MIN(EOMONTH((H$2-N('Revenue Streams'!$G12)),0)+DAY('Revenue Streams'!$E12),EOMONTH((H$2-N('Revenue Streams'!$G12)),1)))&lt;=(H$3-N('Revenue Streams'!$G12)))*((MIN(EOMONTH((H$2-N('Revenue Streams'!$G12)),0)+DAY('Revenue Streams'!$E12),EOMONTH((H$2-N('Revenue Streams'!$G12)),1)))&gt;='Revenue Streams'!$E12)*((MIN(EOMONTH((H$2-N('Revenue Streams'!$G12)),0)+DAY('Revenue Streams'!$E12),EOMONTH((H$2-N('Revenue Streams'!$G12)),1)))&lt;=IF('Revenue Streams'!$F12="",DATE(9999,1,1),'Revenue Streams'!$F12))+((MIN(EOMONTH((H$2-N('Revenue Streams'!$G12)),1)+DAY('Revenue Streams'!$E12),EOMONTH((H$2-N('Revenue Streams'!$G12)),2)))&gt;=(H$2-N('Revenue Streams'!$G12)))*((MIN(EOMONTH((H$2-N('Revenue Streams'!$G12)),1)+DAY('Revenue Streams'!$E12),EOMONTH((H$2-N('Revenue Streams'!$G12)),2)))&lt;=(H$3-N('Revenue Streams'!$G12)))*((MIN(EOMONTH((H$2-N('Revenue Streams'!$G12)),1)+DAY('Revenue Streams'!$E12),EOMONTH((H$2-N('Revenue Streams'!$G12)),2)))&gt;='Revenue Streams'!$E12)*((MIN(EOMONTH((H$2-N('Revenue Streams'!$G12)),1)+DAY('Revenue Streams'!$E12),EOMONTH((H$2-N('Revenue Streams'!$G12)),2)))&lt;=IF('Revenue Streams'!$F12="",DATE(9999,1,1),'Revenue Streams'!$F12))),IF(('Revenue Streams'!$E12&gt;=(H$2-N('Revenue Streams'!$G12)))*('Revenue Streams'!$E12&lt;=(H$3-N('Revenue Streams'!$G12)))=1,'Revenue Streams'!$D12,0)))</f>
        <v/>
      </c>
      <c r="I14" s="22">
        <f>IF(OR('Revenue Streams'!$D12="",'Revenue Streams'!$E12=""),0,IF('Revenue Streams'!$C12="Monthly",'Revenue Streams'!$D12*(((MIN(DATE(YEAR((I$2-N('Revenue Streams'!$G12))),MONTH((I$2-N('Revenue Streams'!$G12))),1)+DAY('Revenue Streams'!$E12)-1,EOMONTH((I$2-N('Revenue Streams'!$G12)),0)))&gt;=(I$2-N('Revenue Streams'!$G12)))*((MIN(DATE(YEAR((I$2-N('Revenue Streams'!$G12))),MONTH((I$2-N('Revenue Streams'!$G12))),1)+DAY('Revenue Streams'!$E12)-1,EOMONTH((I$2-N('Revenue Streams'!$G12)),0)))&lt;=(I$3-N('Revenue Streams'!$G12)))*((MIN(DATE(YEAR((I$2-N('Revenue Streams'!$G12))),MONTH((I$2-N('Revenue Streams'!$G12))),1)+DAY('Revenue Streams'!$E12)-1,EOMONTH((I$2-N('Revenue Streams'!$G12)),0)))&gt;='Revenue Streams'!$E12)*((MIN(DATE(YEAR((I$2-N('Revenue Streams'!$G12))),MONTH((I$2-N('Revenue Streams'!$G12))),1)+DAY('Revenue Streams'!$E12)-1,EOMONTH((I$2-N('Revenue Streams'!$G12)),0)))&lt;=IF('Revenue Streams'!$F12="",DATE(9999,1,1),'Revenue Streams'!$F12))+((MIN(EOMONTH((I$2-N('Revenue Streams'!$G12)),0)+DAY('Revenue Streams'!$E12),EOMONTH((I$2-N('Revenue Streams'!$G12)),1)))&gt;=(I$2-N('Revenue Streams'!$G12)))*((MIN(EOMONTH((I$2-N('Revenue Streams'!$G12)),0)+DAY('Revenue Streams'!$E12),EOMONTH((I$2-N('Revenue Streams'!$G12)),1)))&lt;=(I$3-N('Revenue Streams'!$G12)))*((MIN(EOMONTH((I$2-N('Revenue Streams'!$G12)),0)+DAY('Revenue Streams'!$E12),EOMONTH((I$2-N('Revenue Streams'!$G12)),1)))&gt;='Revenue Streams'!$E12)*((MIN(EOMONTH((I$2-N('Revenue Streams'!$G12)),0)+DAY('Revenue Streams'!$E12),EOMONTH((I$2-N('Revenue Streams'!$G12)),1)))&lt;=IF('Revenue Streams'!$F12="",DATE(9999,1,1),'Revenue Streams'!$F12))+((MIN(EOMONTH((I$2-N('Revenue Streams'!$G12)),1)+DAY('Revenue Streams'!$E12),EOMONTH((I$2-N('Revenue Streams'!$G12)),2)))&gt;=(I$2-N('Revenue Streams'!$G12)))*((MIN(EOMONTH((I$2-N('Revenue Streams'!$G12)),1)+DAY('Revenue Streams'!$E12),EOMONTH((I$2-N('Revenue Streams'!$G12)),2)))&lt;=(I$3-N('Revenue Streams'!$G12)))*((MIN(EOMONTH((I$2-N('Revenue Streams'!$G12)),1)+DAY('Revenue Streams'!$E12),EOMONTH((I$2-N('Revenue Streams'!$G12)),2)))&gt;='Revenue Streams'!$E12)*((MIN(EOMONTH((I$2-N('Revenue Streams'!$G12)),1)+DAY('Revenue Streams'!$E12),EOMONTH((I$2-N('Revenue Streams'!$G12)),2)))&lt;=IF('Revenue Streams'!$F12="",DATE(9999,1,1),'Revenue Streams'!$F12))),IF(('Revenue Streams'!$E12&gt;=(I$2-N('Revenue Streams'!$G12)))*('Revenue Streams'!$E12&lt;=(I$3-N('Revenue Streams'!$G12)))=1,'Revenue Streams'!$D12,0)))</f>
        <v/>
      </c>
      <c r="J14" s="22">
        <f>IF(OR('Revenue Streams'!$D12="",'Revenue Streams'!$E12=""),0,IF('Revenue Streams'!$C12="Monthly",'Revenue Streams'!$D12*(((MIN(DATE(YEAR((J$2-N('Revenue Streams'!$G12))),MONTH((J$2-N('Revenue Streams'!$G12))),1)+DAY('Revenue Streams'!$E12)-1,EOMONTH((J$2-N('Revenue Streams'!$G12)),0)))&gt;=(J$2-N('Revenue Streams'!$G12)))*((MIN(DATE(YEAR((J$2-N('Revenue Streams'!$G12))),MONTH((J$2-N('Revenue Streams'!$G12))),1)+DAY('Revenue Streams'!$E12)-1,EOMONTH((J$2-N('Revenue Streams'!$G12)),0)))&lt;=(J$3-N('Revenue Streams'!$G12)))*((MIN(DATE(YEAR((J$2-N('Revenue Streams'!$G12))),MONTH((J$2-N('Revenue Streams'!$G12))),1)+DAY('Revenue Streams'!$E12)-1,EOMONTH((J$2-N('Revenue Streams'!$G12)),0)))&gt;='Revenue Streams'!$E12)*((MIN(DATE(YEAR((J$2-N('Revenue Streams'!$G12))),MONTH((J$2-N('Revenue Streams'!$G12))),1)+DAY('Revenue Streams'!$E12)-1,EOMONTH((J$2-N('Revenue Streams'!$G12)),0)))&lt;=IF('Revenue Streams'!$F12="",DATE(9999,1,1),'Revenue Streams'!$F12))+((MIN(EOMONTH((J$2-N('Revenue Streams'!$G12)),0)+DAY('Revenue Streams'!$E12),EOMONTH((J$2-N('Revenue Streams'!$G12)),1)))&gt;=(J$2-N('Revenue Streams'!$G12)))*((MIN(EOMONTH((J$2-N('Revenue Streams'!$G12)),0)+DAY('Revenue Streams'!$E12),EOMONTH((J$2-N('Revenue Streams'!$G12)),1)))&lt;=(J$3-N('Revenue Streams'!$G12)))*((MIN(EOMONTH((J$2-N('Revenue Streams'!$G12)),0)+DAY('Revenue Streams'!$E12),EOMONTH((J$2-N('Revenue Streams'!$G12)),1)))&gt;='Revenue Streams'!$E12)*((MIN(EOMONTH((J$2-N('Revenue Streams'!$G12)),0)+DAY('Revenue Streams'!$E12),EOMONTH((J$2-N('Revenue Streams'!$G12)),1)))&lt;=IF('Revenue Streams'!$F12="",DATE(9999,1,1),'Revenue Streams'!$F12))+((MIN(EOMONTH((J$2-N('Revenue Streams'!$G12)),1)+DAY('Revenue Streams'!$E12),EOMONTH((J$2-N('Revenue Streams'!$G12)),2)))&gt;=(J$2-N('Revenue Streams'!$G12)))*((MIN(EOMONTH((J$2-N('Revenue Streams'!$G12)),1)+DAY('Revenue Streams'!$E12),EOMONTH((J$2-N('Revenue Streams'!$G12)),2)))&lt;=(J$3-N('Revenue Streams'!$G12)))*((MIN(EOMONTH((J$2-N('Revenue Streams'!$G12)),1)+DAY('Revenue Streams'!$E12),EOMONTH((J$2-N('Revenue Streams'!$G12)),2)))&gt;='Revenue Streams'!$E12)*((MIN(EOMONTH((J$2-N('Revenue Streams'!$G12)),1)+DAY('Revenue Streams'!$E12),EOMONTH((J$2-N('Revenue Streams'!$G12)),2)))&lt;=IF('Revenue Streams'!$F12="",DATE(9999,1,1),'Revenue Streams'!$F12))),IF(('Revenue Streams'!$E12&gt;=(J$2-N('Revenue Streams'!$G12)))*('Revenue Streams'!$E12&lt;=(J$3-N('Revenue Streams'!$G12)))=1,'Revenue Streams'!$D12,0)))</f>
        <v/>
      </c>
      <c r="K14" s="22">
        <f>IF(OR('Revenue Streams'!$D12="",'Revenue Streams'!$E12=""),0,IF('Revenue Streams'!$C12="Monthly",'Revenue Streams'!$D12*(((MIN(DATE(YEAR((K$2-N('Revenue Streams'!$G12))),MONTH((K$2-N('Revenue Streams'!$G12))),1)+DAY('Revenue Streams'!$E12)-1,EOMONTH((K$2-N('Revenue Streams'!$G12)),0)))&gt;=(K$2-N('Revenue Streams'!$G12)))*((MIN(DATE(YEAR((K$2-N('Revenue Streams'!$G12))),MONTH((K$2-N('Revenue Streams'!$G12))),1)+DAY('Revenue Streams'!$E12)-1,EOMONTH((K$2-N('Revenue Streams'!$G12)),0)))&lt;=(K$3-N('Revenue Streams'!$G12)))*((MIN(DATE(YEAR((K$2-N('Revenue Streams'!$G12))),MONTH((K$2-N('Revenue Streams'!$G12))),1)+DAY('Revenue Streams'!$E12)-1,EOMONTH((K$2-N('Revenue Streams'!$G12)),0)))&gt;='Revenue Streams'!$E12)*((MIN(DATE(YEAR((K$2-N('Revenue Streams'!$G12))),MONTH((K$2-N('Revenue Streams'!$G12))),1)+DAY('Revenue Streams'!$E12)-1,EOMONTH((K$2-N('Revenue Streams'!$G12)),0)))&lt;=IF('Revenue Streams'!$F12="",DATE(9999,1,1),'Revenue Streams'!$F12))+((MIN(EOMONTH((K$2-N('Revenue Streams'!$G12)),0)+DAY('Revenue Streams'!$E12),EOMONTH((K$2-N('Revenue Streams'!$G12)),1)))&gt;=(K$2-N('Revenue Streams'!$G12)))*((MIN(EOMONTH((K$2-N('Revenue Streams'!$G12)),0)+DAY('Revenue Streams'!$E12),EOMONTH((K$2-N('Revenue Streams'!$G12)),1)))&lt;=(K$3-N('Revenue Streams'!$G12)))*((MIN(EOMONTH((K$2-N('Revenue Streams'!$G12)),0)+DAY('Revenue Streams'!$E12),EOMONTH((K$2-N('Revenue Streams'!$G12)),1)))&gt;='Revenue Streams'!$E12)*((MIN(EOMONTH((K$2-N('Revenue Streams'!$G12)),0)+DAY('Revenue Streams'!$E12),EOMONTH((K$2-N('Revenue Streams'!$G12)),1)))&lt;=IF('Revenue Streams'!$F12="",DATE(9999,1,1),'Revenue Streams'!$F12))+((MIN(EOMONTH((K$2-N('Revenue Streams'!$G12)),1)+DAY('Revenue Streams'!$E12),EOMONTH((K$2-N('Revenue Streams'!$G12)),2)))&gt;=(K$2-N('Revenue Streams'!$G12)))*((MIN(EOMONTH((K$2-N('Revenue Streams'!$G12)),1)+DAY('Revenue Streams'!$E12),EOMONTH((K$2-N('Revenue Streams'!$G12)),2)))&lt;=(K$3-N('Revenue Streams'!$G12)))*((MIN(EOMONTH((K$2-N('Revenue Streams'!$G12)),1)+DAY('Revenue Streams'!$E12),EOMONTH((K$2-N('Revenue Streams'!$G12)),2)))&gt;='Revenue Streams'!$E12)*((MIN(EOMONTH((K$2-N('Revenue Streams'!$G12)),1)+DAY('Revenue Streams'!$E12),EOMONTH((K$2-N('Revenue Streams'!$G12)),2)))&lt;=IF('Revenue Streams'!$F12="",DATE(9999,1,1),'Revenue Streams'!$F12))),IF(('Revenue Streams'!$E12&gt;=(K$2-N('Revenue Streams'!$G12)))*('Revenue Streams'!$E12&lt;=(K$3-N('Revenue Streams'!$G12)))=1,'Revenue Streams'!$D12,0)))</f>
        <v/>
      </c>
      <c r="L14" s="22">
        <f>IF(OR('Revenue Streams'!$D12="",'Revenue Streams'!$E12=""),0,IF('Revenue Streams'!$C12="Monthly",'Revenue Streams'!$D12*(((MIN(DATE(YEAR((L$2-N('Revenue Streams'!$G12))),MONTH((L$2-N('Revenue Streams'!$G12))),1)+DAY('Revenue Streams'!$E12)-1,EOMONTH((L$2-N('Revenue Streams'!$G12)),0)))&gt;=(L$2-N('Revenue Streams'!$G12)))*((MIN(DATE(YEAR((L$2-N('Revenue Streams'!$G12))),MONTH((L$2-N('Revenue Streams'!$G12))),1)+DAY('Revenue Streams'!$E12)-1,EOMONTH((L$2-N('Revenue Streams'!$G12)),0)))&lt;=(L$3-N('Revenue Streams'!$G12)))*((MIN(DATE(YEAR((L$2-N('Revenue Streams'!$G12))),MONTH((L$2-N('Revenue Streams'!$G12))),1)+DAY('Revenue Streams'!$E12)-1,EOMONTH((L$2-N('Revenue Streams'!$G12)),0)))&gt;='Revenue Streams'!$E12)*((MIN(DATE(YEAR((L$2-N('Revenue Streams'!$G12))),MONTH((L$2-N('Revenue Streams'!$G12))),1)+DAY('Revenue Streams'!$E12)-1,EOMONTH((L$2-N('Revenue Streams'!$G12)),0)))&lt;=IF('Revenue Streams'!$F12="",DATE(9999,1,1),'Revenue Streams'!$F12))+((MIN(EOMONTH((L$2-N('Revenue Streams'!$G12)),0)+DAY('Revenue Streams'!$E12),EOMONTH((L$2-N('Revenue Streams'!$G12)),1)))&gt;=(L$2-N('Revenue Streams'!$G12)))*((MIN(EOMONTH((L$2-N('Revenue Streams'!$G12)),0)+DAY('Revenue Streams'!$E12),EOMONTH((L$2-N('Revenue Streams'!$G12)),1)))&lt;=(L$3-N('Revenue Streams'!$G12)))*((MIN(EOMONTH((L$2-N('Revenue Streams'!$G12)),0)+DAY('Revenue Streams'!$E12),EOMONTH((L$2-N('Revenue Streams'!$G12)),1)))&gt;='Revenue Streams'!$E12)*((MIN(EOMONTH((L$2-N('Revenue Streams'!$G12)),0)+DAY('Revenue Streams'!$E12),EOMONTH((L$2-N('Revenue Streams'!$G12)),1)))&lt;=IF('Revenue Streams'!$F12="",DATE(9999,1,1),'Revenue Streams'!$F12))+((MIN(EOMONTH((L$2-N('Revenue Streams'!$G12)),1)+DAY('Revenue Streams'!$E12),EOMONTH((L$2-N('Revenue Streams'!$G12)),2)))&gt;=(L$2-N('Revenue Streams'!$G12)))*((MIN(EOMONTH((L$2-N('Revenue Streams'!$G12)),1)+DAY('Revenue Streams'!$E12),EOMONTH((L$2-N('Revenue Streams'!$G12)),2)))&lt;=(L$3-N('Revenue Streams'!$G12)))*((MIN(EOMONTH((L$2-N('Revenue Streams'!$G12)),1)+DAY('Revenue Streams'!$E12),EOMONTH((L$2-N('Revenue Streams'!$G12)),2)))&gt;='Revenue Streams'!$E12)*((MIN(EOMONTH((L$2-N('Revenue Streams'!$G12)),1)+DAY('Revenue Streams'!$E12),EOMONTH((L$2-N('Revenue Streams'!$G12)),2)))&lt;=IF('Revenue Streams'!$F12="",DATE(9999,1,1),'Revenue Streams'!$F12))),IF(('Revenue Streams'!$E12&gt;=(L$2-N('Revenue Streams'!$G12)))*('Revenue Streams'!$E12&lt;=(L$3-N('Revenue Streams'!$G12)))=1,'Revenue Streams'!$D12,0)))</f>
        <v/>
      </c>
      <c r="M14" s="22">
        <f>IF(OR('Revenue Streams'!$D12="",'Revenue Streams'!$E12=""),0,IF('Revenue Streams'!$C12="Monthly",'Revenue Streams'!$D12*(((MIN(DATE(YEAR((M$2-N('Revenue Streams'!$G12))),MONTH((M$2-N('Revenue Streams'!$G12))),1)+DAY('Revenue Streams'!$E12)-1,EOMONTH((M$2-N('Revenue Streams'!$G12)),0)))&gt;=(M$2-N('Revenue Streams'!$G12)))*((MIN(DATE(YEAR((M$2-N('Revenue Streams'!$G12))),MONTH((M$2-N('Revenue Streams'!$G12))),1)+DAY('Revenue Streams'!$E12)-1,EOMONTH((M$2-N('Revenue Streams'!$G12)),0)))&lt;=(M$3-N('Revenue Streams'!$G12)))*((MIN(DATE(YEAR((M$2-N('Revenue Streams'!$G12))),MONTH((M$2-N('Revenue Streams'!$G12))),1)+DAY('Revenue Streams'!$E12)-1,EOMONTH((M$2-N('Revenue Streams'!$G12)),0)))&gt;='Revenue Streams'!$E12)*((MIN(DATE(YEAR((M$2-N('Revenue Streams'!$G12))),MONTH((M$2-N('Revenue Streams'!$G12))),1)+DAY('Revenue Streams'!$E12)-1,EOMONTH((M$2-N('Revenue Streams'!$G12)),0)))&lt;=IF('Revenue Streams'!$F12="",DATE(9999,1,1),'Revenue Streams'!$F12))+((MIN(EOMONTH((M$2-N('Revenue Streams'!$G12)),0)+DAY('Revenue Streams'!$E12),EOMONTH((M$2-N('Revenue Streams'!$G12)),1)))&gt;=(M$2-N('Revenue Streams'!$G12)))*((MIN(EOMONTH((M$2-N('Revenue Streams'!$G12)),0)+DAY('Revenue Streams'!$E12),EOMONTH((M$2-N('Revenue Streams'!$G12)),1)))&lt;=(M$3-N('Revenue Streams'!$G12)))*((MIN(EOMONTH((M$2-N('Revenue Streams'!$G12)),0)+DAY('Revenue Streams'!$E12),EOMONTH((M$2-N('Revenue Streams'!$G12)),1)))&gt;='Revenue Streams'!$E12)*((MIN(EOMONTH((M$2-N('Revenue Streams'!$G12)),0)+DAY('Revenue Streams'!$E12),EOMONTH((M$2-N('Revenue Streams'!$G12)),1)))&lt;=IF('Revenue Streams'!$F12="",DATE(9999,1,1),'Revenue Streams'!$F12))+((MIN(EOMONTH((M$2-N('Revenue Streams'!$G12)),1)+DAY('Revenue Streams'!$E12),EOMONTH((M$2-N('Revenue Streams'!$G12)),2)))&gt;=(M$2-N('Revenue Streams'!$G12)))*((MIN(EOMONTH((M$2-N('Revenue Streams'!$G12)),1)+DAY('Revenue Streams'!$E12),EOMONTH((M$2-N('Revenue Streams'!$G12)),2)))&lt;=(M$3-N('Revenue Streams'!$G12)))*((MIN(EOMONTH((M$2-N('Revenue Streams'!$G12)),1)+DAY('Revenue Streams'!$E12),EOMONTH((M$2-N('Revenue Streams'!$G12)),2)))&gt;='Revenue Streams'!$E12)*((MIN(EOMONTH((M$2-N('Revenue Streams'!$G12)),1)+DAY('Revenue Streams'!$E12),EOMONTH((M$2-N('Revenue Streams'!$G12)),2)))&lt;=IF('Revenue Streams'!$F12="",DATE(9999,1,1),'Revenue Streams'!$F12))),IF(('Revenue Streams'!$E12&gt;=(M$2-N('Revenue Streams'!$G12)))*('Revenue Streams'!$E12&lt;=(M$3-N('Revenue Streams'!$G12)))=1,'Revenue Streams'!$D12,0)))</f>
        <v/>
      </c>
      <c r="N14" s="22">
        <f>IF(OR('Revenue Streams'!$D12="",'Revenue Streams'!$E12=""),0,IF('Revenue Streams'!$C12="Monthly",'Revenue Streams'!$D12*(((MIN(DATE(YEAR((N$2-N('Revenue Streams'!$G12))),MONTH((N$2-N('Revenue Streams'!$G12))),1)+DAY('Revenue Streams'!$E12)-1,EOMONTH((N$2-N('Revenue Streams'!$G12)),0)))&gt;=(N$2-N('Revenue Streams'!$G12)))*((MIN(DATE(YEAR((N$2-N('Revenue Streams'!$G12))),MONTH((N$2-N('Revenue Streams'!$G12))),1)+DAY('Revenue Streams'!$E12)-1,EOMONTH((N$2-N('Revenue Streams'!$G12)),0)))&lt;=(N$3-N('Revenue Streams'!$G12)))*((MIN(DATE(YEAR((N$2-N('Revenue Streams'!$G12))),MONTH((N$2-N('Revenue Streams'!$G12))),1)+DAY('Revenue Streams'!$E12)-1,EOMONTH((N$2-N('Revenue Streams'!$G12)),0)))&gt;='Revenue Streams'!$E12)*((MIN(DATE(YEAR((N$2-N('Revenue Streams'!$G12))),MONTH((N$2-N('Revenue Streams'!$G12))),1)+DAY('Revenue Streams'!$E12)-1,EOMONTH((N$2-N('Revenue Streams'!$G12)),0)))&lt;=IF('Revenue Streams'!$F12="",DATE(9999,1,1),'Revenue Streams'!$F12))+((MIN(EOMONTH((N$2-N('Revenue Streams'!$G12)),0)+DAY('Revenue Streams'!$E12),EOMONTH((N$2-N('Revenue Streams'!$G12)),1)))&gt;=(N$2-N('Revenue Streams'!$G12)))*((MIN(EOMONTH((N$2-N('Revenue Streams'!$G12)),0)+DAY('Revenue Streams'!$E12),EOMONTH((N$2-N('Revenue Streams'!$G12)),1)))&lt;=(N$3-N('Revenue Streams'!$G12)))*((MIN(EOMONTH((N$2-N('Revenue Streams'!$G12)),0)+DAY('Revenue Streams'!$E12),EOMONTH((N$2-N('Revenue Streams'!$G12)),1)))&gt;='Revenue Streams'!$E12)*((MIN(EOMONTH((N$2-N('Revenue Streams'!$G12)),0)+DAY('Revenue Streams'!$E12),EOMONTH((N$2-N('Revenue Streams'!$G12)),1)))&lt;=IF('Revenue Streams'!$F12="",DATE(9999,1,1),'Revenue Streams'!$F12))+((MIN(EOMONTH((N$2-N('Revenue Streams'!$G12)),1)+DAY('Revenue Streams'!$E12),EOMONTH((N$2-N('Revenue Streams'!$G12)),2)))&gt;=(N$2-N('Revenue Streams'!$G12)))*((MIN(EOMONTH((N$2-N('Revenue Streams'!$G12)),1)+DAY('Revenue Streams'!$E12),EOMONTH((N$2-N('Revenue Streams'!$G12)),2)))&lt;=(N$3-N('Revenue Streams'!$G12)))*((MIN(EOMONTH((N$2-N('Revenue Streams'!$G12)),1)+DAY('Revenue Streams'!$E12),EOMONTH((N$2-N('Revenue Streams'!$G12)),2)))&gt;='Revenue Streams'!$E12)*((MIN(EOMONTH((N$2-N('Revenue Streams'!$G12)),1)+DAY('Revenue Streams'!$E12),EOMONTH((N$2-N('Revenue Streams'!$G12)),2)))&lt;=IF('Revenue Streams'!$F12="",DATE(9999,1,1),'Revenue Streams'!$F12))),IF(('Revenue Streams'!$E12&gt;=(N$2-N('Revenue Streams'!$G12)))*('Revenue Streams'!$E12&lt;=(N$3-N('Revenue Streams'!$G12)))=1,'Revenue Streams'!$D12,0)))</f>
        <v/>
      </c>
      <c r="O14" s="22">
        <f>IF(OR('Revenue Streams'!$D12="",'Revenue Streams'!$E12=""),0,IF('Revenue Streams'!$C12="Monthly",'Revenue Streams'!$D12*(((MIN(DATE(YEAR((O$2-N('Revenue Streams'!$G12))),MONTH((O$2-N('Revenue Streams'!$G12))),1)+DAY('Revenue Streams'!$E12)-1,EOMONTH((O$2-N('Revenue Streams'!$G12)),0)))&gt;=(O$2-N('Revenue Streams'!$G12)))*((MIN(DATE(YEAR((O$2-N('Revenue Streams'!$G12))),MONTH((O$2-N('Revenue Streams'!$G12))),1)+DAY('Revenue Streams'!$E12)-1,EOMONTH((O$2-N('Revenue Streams'!$G12)),0)))&lt;=(O$3-N('Revenue Streams'!$G12)))*((MIN(DATE(YEAR((O$2-N('Revenue Streams'!$G12))),MONTH((O$2-N('Revenue Streams'!$G12))),1)+DAY('Revenue Streams'!$E12)-1,EOMONTH((O$2-N('Revenue Streams'!$G12)),0)))&gt;='Revenue Streams'!$E12)*((MIN(DATE(YEAR((O$2-N('Revenue Streams'!$G12))),MONTH((O$2-N('Revenue Streams'!$G12))),1)+DAY('Revenue Streams'!$E12)-1,EOMONTH((O$2-N('Revenue Streams'!$G12)),0)))&lt;=IF('Revenue Streams'!$F12="",DATE(9999,1,1),'Revenue Streams'!$F12))+((MIN(EOMONTH((O$2-N('Revenue Streams'!$G12)),0)+DAY('Revenue Streams'!$E12),EOMONTH((O$2-N('Revenue Streams'!$G12)),1)))&gt;=(O$2-N('Revenue Streams'!$G12)))*((MIN(EOMONTH((O$2-N('Revenue Streams'!$G12)),0)+DAY('Revenue Streams'!$E12),EOMONTH((O$2-N('Revenue Streams'!$G12)),1)))&lt;=(O$3-N('Revenue Streams'!$G12)))*((MIN(EOMONTH((O$2-N('Revenue Streams'!$G12)),0)+DAY('Revenue Streams'!$E12),EOMONTH((O$2-N('Revenue Streams'!$G12)),1)))&gt;='Revenue Streams'!$E12)*((MIN(EOMONTH((O$2-N('Revenue Streams'!$G12)),0)+DAY('Revenue Streams'!$E12),EOMONTH((O$2-N('Revenue Streams'!$G12)),1)))&lt;=IF('Revenue Streams'!$F12="",DATE(9999,1,1),'Revenue Streams'!$F12))+((MIN(EOMONTH((O$2-N('Revenue Streams'!$G12)),1)+DAY('Revenue Streams'!$E12),EOMONTH((O$2-N('Revenue Streams'!$G12)),2)))&gt;=(O$2-N('Revenue Streams'!$G12)))*((MIN(EOMONTH((O$2-N('Revenue Streams'!$G12)),1)+DAY('Revenue Streams'!$E12),EOMONTH((O$2-N('Revenue Streams'!$G12)),2)))&lt;=(O$3-N('Revenue Streams'!$G12)))*((MIN(EOMONTH((O$2-N('Revenue Streams'!$G12)),1)+DAY('Revenue Streams'!$E12),EOMONTH((O$2-N('Revenue Streams'!$G12)),2)))&gt;='Revenue Streams'!$E12)*((MIN(EOMONTH((O$2-N('Revenue Streams'!$G12)),1)+DAY('Revenue Streams'!$E12),EOMONTH((O$2-N('Revenue Streams'!$G12)),2)))&lt;=IF('Revenue Streams'!$F12="",DATE(9999,1,1),'Revenue Streams'!$F12))),IF(('Revenue Streams'!$E12&gt;=(O$2-N('Revenue Streams'!$G12)))*('Revenue Streams'!$E12&lt;=(O$3-N('Revenue Streams'!$G12)))=1,'Revenue Streams'!$D12,0)))</f>
        <v/>
      </c>
      <c r="Q14" s="22">
        <f>IF(OR('Revenue Streams'!$D12="",'Revenue Streams'!$E12=""),0,IF('Revenue Streams'!$C12="Monthly",'Revenue Streams'!$D12*(((MIN(DATE(YEAR((Q$2-N('Revenue Streams'!$G12))),MONTH((Q$2-N('Revenue Streams'!$G12))),1)+DAY('Revenue Streams'!$E12)-1,EOMONTH((Q$2-N('Revenue Streams'!$G12)),0)))&gt;=(Q$2-N('Revenue Streams'!$G12)))*((MIN(DATE(YEAR((Q$2-N('Revenue Streams'!$G12))),MONTH((Q$2-N('Revenue Streams'!$G12))),1)+DAY('Revenue Streams'!$E12)-1,EOMONTH((Q$2-N('Revenue Streams'!$G12)),0)))&lt;=(Q$3-N('Revenue Streams'!$G12)))*((MIN(DATE(YEAR((Q$2-N('Revenue Streams'!$G12))),MONTH((Q$2-N('Revenue Streams'!$G12))),1)+DAY('Revenue Streams'!$E12)-1,EOMONTH((Q$2-N('Revenue Streams'!$G12)),0)))&gt;='Revenue Streams'!$E12)*((MIN(DATE(YEAR((Q$2-N('Revenue Streams'!$G12))),MONTH((Q$2-N('Revenue Streams'!$G12))),1)+DAY('Revenue Streams'!$E12)-1,EOMONTH((Q$2-N('Revenue Streams'!$G12)),0)))&lt;=IF('Revenue Streams'!$F12="",DATE(9999,1,1),'Revenue Streams'!$F12))+((MIN(EOMONTH((Q$2-N('Revenue Streams'!$G12)),0)+DAY('Revenue Streams'!$E12),EOMONTH((Q$2-N('Revenue Streams'!$G12)),1)))&gt;=(Q$2-N('Revenue Streams'!$G12)))*((MIN(EOMONTH((Q$2-N('Revenue Streams'!$G12)),0)+DAY('Revenue Streams'!$E12),EOMONTH((Q$2-N('Revenue Streams'!$G12)),1)))&lt;=(Q$3-N('Revenue Streams'!$G12)))*((MIN(EOMONTH((Q$2-N('Revenue Streams'!$G12)),0)+DAY('Revenue Streams'!$E12),EOMONTH((Q$2-N('Revenue Streams'!$G12)),1)))&gt;='Revenue Streams'!$E12)*((MIN(EOMONTH((Q$2-N('Revenue Streams'!$G12)),0)+DAY('Revenue Streams'!$E12),EOMONTH((Q$2-N('Revenue Streams'!$G12)),1)))&lt;=IF('Revenue Streams'!$F12="",DATE(9999,1,1),'Revenue Streams'!$F12))+((MIN(EOMONTH((Q$2-N('Revenue Streams'!$G12)),1)+DAY('Revenue Streams'!$E12),EOMONTH((Q$2-N('Revenue Streams'!$G12)),2)))&gt;=(Q$2-N('Revenue Streams'!$G12)))*((MIN(EOMONTH((Q$2-N('Revenue Streams'!$G12)),1)+DAY('Revenue Streams'!$E12),EOMONTH((Q$2-N('Revenue Streams'!$G12)),2)))&lt;=(Q$3-N('Revenue Streams'!$G12)))*((MIN(EOMONTH((Q$2-N('Revenue Streams'!$G12)),1)+DAY('Revenue Streams'!$E12),EOMONTH((Q$2-N('Revenue Streams'!$G12)),2)))&gt;='Revenue Streams'!$E12)*((MIN(EOMONTH((Q$2-N('Revenue Streams'!$G12)),1)+DAY('Revenue Streams'!$E12),EOMONTH((Q$2-N('Revenue Streams'!$G12)),2)))&lt;=IF('Revenue Streams'!$F12="",DATE(9999,1,1),'Revenue Streams'!$F12))),IF(('Revenue Streams'!$E12&gt;=(Q$2-N('Revenue Streams'!$G12)))*('Revenue Streams'!$E12&lt;=(Q$3-N('Revenue Streams'!$G12)))=1,'Revenue Streams'!$D12,0)))</f>
        <v/>
      </c>
      <c r="R14" s="22">
        <f>IF(OR('Revenue Streams'!$D12="",'Revenue Streams'!$E12=""),0,IF('Revenue Streams'!$C12="Monthly",'Revenue Streams'!$D12*(((MIN(DATE(YEAR((R$2-N('Revenue Streams'!$G12))),MONTH((R$2-N('Revenue Streams'!$G12))),1)+DAY('Revenue Streams'!$E12)-1,EOMONTH((R$2-N('Revenue Streams'!$G12)),0)))&gt;=(R$2-N('Revenue Streams'!$G12)))*((MIN(DATE(YEAR((R$2-N('Revenue Streams'!$G12))),MONTH((R$2-N('Revenue Streams'!$G12))),1)+DAY('Revenue Streams'!$E12)-1,EOMONTH((R$2-N('Revenue Streams'!$G12)),0)))&lt;=(R$3-N('Revenue Streams'!$G12)))*((MIN(DATE(YEAR((R$2-N('Revenue Streams'!$G12))),MONTH((R$2-N('Revenue Streams'!$G12))),1)+DAY('Revenue Streams'!$E12)-1,EOMONTH((R$2-N('Revenue Streams'!$G12)),0)))&gt;='Revenue Streams'!$E12)*((MIN(DATE(YEAR((R$2-N('Revenue Streams'!$G12))),MONTH((R$2-N('Revenue Streams'!$G12))),1)+DAY('Revenue Streams'!$E12)-1,EOMONTH((R$2-N('Revenue Streams'!$G12)),0)))&lt;=IF('Revenue Streams'!$F12="",DATE(9999,1,1),'Revenue Streams'!$F12))+((MIN(EOMONTH((R$2-N('Revenue Streams'!$G12)),0)+DAY('Revenue Streams'!$E12),EOMONTH((R$2-N('Revenue Streams'!$G12)),1)))&gt;=(R$2-N('Revenue Streams'!$G12)))*((MIN(EOMONTH((R$2-N('Revenue Streams'!$G12)),0)+DAY('Revenue Streams'!$E12),EOMONTH((R$2-N('Revenue Streams'!$G12)),1)))&lt;=(R$3-N('Revenue Streams'!$G12)))*((MIN(EOMONTH((R$2-N('Revenue Streams'!$G12)),0)+DAY('Revenue Streams'!$E12),EOMONTH((R$2-N('Revenue Streams'!$G12)),1)))&gt;='Revenue Streams'!$E12)*((MIN(EOMONTH((R$2-N('Revenue Streams'!$G12)),0)+DAY('Revenue Streams'!$E12),EOMONTH((R$2-N('Revenue Streams'!$G12)),1)))&lt;=IF('Revenue Streams'!$F12="",DATE(9999,1,1),'Revenue Streams'!$F12))+((MIN(EOMONTH((R$2-N('Revenue Streams'!$G12)),1)+DAY('Revenue Streams'!$E12),EOMONTH((R$2-N('Revenue Streams'!$G12)),2)))&gt;=(R$2-N('Revenue Streams'!$G12)))*((MIN(EOMONTH((R$2-N('Revenue Streams'!$G12)),1)+DAY('Revenue Streams'!$E12),EOMONTH((R$2-N('Revenue Streams'!$G12)),2)))&lt;=(R$3-N('Revenue Streams'!$G12)))*((MIN(EOMONTH((R$2-N('Revenue Streams'!$G12)),1)+DAY('Revenue Streams'!$E12),EOMONTH((R$2-N('Revenue Streams'!$G12)),2)))&gt;='Revenue Streams'!$E12)*((MIN(EOMONTH((R$2-N('Revenue Streams'!$G12)),1)+DAY('Revenue Streams'!$E12),EOMONTH((R$2-N('Revenue Streams'!$G12)),2)))&lt;=IF('Revenue Streams'!$F12="",DATE(9999,1,1),'Revenue Streams'!$F12))),IF(('Revenue Streams'!$E12&gt;=(R$2-N('Revenue Streams'!$G12)))*('Revenue Streams'!$E12&lt;=(R$3-N('Revenue Streams'!$G12)))=1,'Revenue Streams'!$D12,0)))</f>
        <v/>
      </c>
      <c r="S14" s="22">
        <f>IF(OR('Revenue Streams'!$D12="",'Revenue Streams'!$E12=""),0,IF('Revenue Streams'!$C12="Monthly",'Revenue Streams'!$D12*(((MIN(DATE(YEAR((S$2-N('Revenue Streams'!$G12))),MONTH((S$2-N('Revenue Streams'!$G12))),1)+DAY('Revenue Streams'!$E12)-1,EOMONTH((S$2-N('Revenue Streams'!$G12)),0)))&gt;=(S$2-N('Revenue Streams'!$G12)))*((MIN(DATE(YEAR((S$2-N('Revenue Streams'!$G12))),MONTH((S$2-N('Revenue Streams'!$G12))),1)+DAY('Revenue Streams'!$E12)-1,EOMONTH((S$2-N('Revenue Streams'!$G12)),0)))&lt;=(S$3-N('Revenue Streams'!$G12)))*((MIN(DATE(YEAR((S$2-N('Revenue Streams'!$G12))),MONTH((S$2-N('Revenue Streams'!$G12))),1)+DAY('Revenue Streams'!$E12)-1,EOMONTH((S$2-N('Revenue Streams'!$G12)),0)))&gt;='Revenue Streams'!$E12)*((MIN(DATE(YEAR((S$2-N('Revenue Streams'!$G12))),MONTH((S$2-N('Revenue Streams'!$G12))),1)+DAY('Revenue Streams'!$E12)-1,EOMONTH((S$2-N('Revenue Streams'!$G12)),0)))&lt;=IF('Revenue Streams'!$F12="",DATE(9999,1,1),'Revenue Streams'!$F12))+((MIN(EOMONTH((S$2-N('Revenue Streams'!$G12)),0)+DAY('Revenue Streams'!$E12),EOMONTH((S$2-N('Revenue Streams'!$G12)),1)))&gt;=(S$2-N('Revenue Streams'!$G12)))*((MIN(EOMONTH((S$2-N('Revenue Streams'!$G12)),0)+DAY('Revenue Streams'!$E12),EOMONTH((S$2-N('Revenue Streams'!$G12)),1)))&lt;=(S$3-N('Revenue Streams'!$G12)))*((MIN(EOMONTH((S$2-N('Revenue Streams'!$G12)),0)+DAY('Revenue Streams'!$E12),EOMONTH((S$2-N('Revenue Streams'!$G12)),1)))&gt;='Revenue Streams'!$E12)*((MIN(EOMONTH((S$2-N('Revenue Streams'!$G12)),0)+DAY('Revenue Streams'!$E12),EOMONTH((S$2-N('Revenue Streams'!$G12)),1)))&lt;=IF('Revenue Streams'!$F12="",DATE(9999,1,1),'Revenue Streams'!$F12))+((MIN(EOMONTH((S$2-N('Revenue Streams'!$G12)),1)+DAY('Revenue Streams'!$E12),EOMONTH((S$2-N('Revenue Streams'!$G12)),2)))&gt;=(S$2-N('Revenue Streams'!$G12)))*((MIN(EOMONTH((S$2-N('Revenue Streams'!$G12)),1)+DAY('Revenue Streams'!$E12),EOMONTH((S$2-N('Revenue Streams'!$G12)),2)))&lt;=(S$3-N('Revenue Streams'!$G12)))*((MIN(EOMONTH((S$2-N('Revenue Streams'!$G12)),1)+DAY('Revenue Streams'!$E12),EOMONTH((S$2-N('Revenue Streams'!$G12)),2)))&gt;='Revenue Streams'!$E12)*((MIN(EOMONTH((S$2-N('Revenue Streams'!$G12)),1)+DAY('Revenue Streams'!$E12),EOMONTH((S$2-N('Revenue Streams'!$G12)),2)))&lt;=IF('Revenue Streams'!$F12="",DATE(9999,1,1),'Revenue Streams'!$F12))),IF(('Revenue Streams'!$E12&gt;=(S$2-N('Revenue Streams'!$G12)))*('Revenue Streams'!$E12&lt;=(S$3-N('Revenue Streams'!$G12)))=1,'Revenue Streams'!$D12,0)))</f>
        <v/>
      </c>
      <c r="T14" s="22">
        <f>IF(OR('Revenue Streams'!$D12="",'Revenue Streams'!$E12=""),0,IF('Revenue Streams'!$C12="Monthly",'Revenue Streams'!$D12*(((MIN(DATE(YEAR((T$2-N('Revenue Streams'!$G12))),MONTH((T$2-N('Revenue Streams'!$G12))),1)+DAY('Revenue Streams'!$E12)-1,EOMONTH((T$2-N('Revenue Streams'!$G12)),0)))&gt;=(T$2-N('Revenue Streams'!$G12)))*((MIN(DATE(YEAR((T$2-N('Revenue Streams'!$G12))),MONTH((T$2-N('Revenue Streams'!$G12))),1)+DAY('Revenue Streams'!$E12)-1,EOMONTH((T$2-N('Revenue Streams'!$G12)),0)))&lt;=(T$3-N('Revenue Streams'!$G12)))*((MIN(DATE(YEAR((T$2-N('Revenue Streams'!$G12))),MONTH((T$2-N('Revenue Streams'!$G12))),1)+DAY('Revenue Streams'!$E12)-1,EOMONTH((T$2-N('Revenue Streams'!$G12)),0)))&gt;='Revenue Streams'!$E12)*((MIN(DATE(YEAR((T$2-N('Revenue Streams'!$G12))),MONTH((T$2-N('Revenue Streams'!$G12))),1)+DAY('Revenue Streams'!$E12)-1,EOMONTH((T$2-N('Revenue Streams'!$G12)),0)))&lt;=IF('Revenue Streams'!$F12="",DATE(9999,1,1),'Revenue Streams'!$F12))+((MIN(EOMONTH((T$2-N('Revenue Streams'!$G12)),0)+DAY('Revenue Streams'!$E12),EOMONTH((T$2-N('Revenue Streams'!$G12)),1)))&gt;=(T$2-N('Revenue Streams'!$G12)))*((MIN(EOMONTH((T$2-N('Revenue Streams'!$G12)),0)+DAY('Revenue Streams'!$E12),EOMONTH((T$2-N('Revenue Streams'!$G12)),1)))&lt;=(T$3-N('Revenue Streams'!$G12)))*((MIN(EOMONTH((T$2-N('Revenue Streams'!$G12)),0)+DAY('Revenue Streams'!$E12),EOMONTH((T$2-N('Revenue Streams'!$G12)),1)))&gt;='Revenue Streams'!$E12)*((MIN(EOMONTH((T$2-N('Revenue Streams'!$G12)),0)+DAY('Revenue Streams'!$E12),EOMONTH((T$2-N('Revenue Streams'!$G12)),1)))&lt;=IF('Revenue Streams'!$F12="",DATE(9999,1,1),'Revenue Streams'!$F12))+((MIN(EOMONTH((T$2-N('Revenue Streams'!$G12)),1)+DAY('Revenue Streams'!$E12),EOMONTH((T$2-N('Revenue Streams'!$G12)),2)))&gt;=(T$2-N('Revenue Streams'!$G12)))*((MIN(EOMONTH((T$2-N('Revenue Streams'!$G12)),1)+DAY('Revenue Streams'!$E12),EOMONTH((T$2-N('Revenue Streams'!$G12)),2)))&lt;=(T$3-N('Revenue Streams'!$G12)))*((MIN(EOMONTH((T$2-N('Revenue Streams'!$G12)),1)+DAY('Revenue Streams'!$E12),EOMONTH((T$2-N('Revenue Streams'!$G12)),2)))&gt;='Revenue Streams'!$E12)*((MIN(EOMONTH((T$2-N('Revenue Streams'!$G12)),1)+DAY('Revenue Streams'!$E12),EOMONTH((T$2-N('Revenue Streams'!$G12)),2)))&lt;=IF('Revenue Streams'!$F12="",DATE(9999,1,1),'Revenue Streams'!$F12))),IF(('Revenue Streams'!$E12&gt;=(T$2-N('Revenue Streams'!$G12)))*('Revenue Streams'!$E12&lt;=(T$3-N('Revenue Streams'!$G12)))=1,'Revenue Streams'!$D12,0)))</f>
        <v/>
      </c>
      <c r="U14" s="22">
        <f>IF(OR('Revenue Streams'!$D12="",'Revenue Streams'!$E12=""),0,IF('Revenue Streams'!$C12="Monthly",'Revenue Streams'!$D12*(((MIN(DATE(YEAR((U$2-N('Revenue Streams'!$G12))),MONTH((U$2-N('Revenue Streams'!$G12))),1)+DAY('Revenue Streams'!$E12)-1,EOMONTH((U$2-N('Revenue Streams'!$G12)),0)))&gt;=(U$2-N('Revenue Streams'!$G12)))*((MIN(DATE(YEAR((U$2-N('Revenue Streams'!$G12))),MONTH((U$2-N('Revenue Streams'!$G12))),1)+DAY('Revenue Streams'!$E12)-1,EOMONTH((U$2-N('Revenue Streams'!$G12)),0)))&lt;=(U$3-N('Revenue Streams'!$G12)))*((MIN(DATE(YEAR((U$2-N('Revenue Streams'!$G12))),MONTH((U$2-N('Revenue Streams'!$G12))),1)+DAY('Revenue Streams'!$E12)-1,EOMONTH((U$2-N('Revenue Streams'!$G12)),0)))&gt;='Revenue Streams'!$E12)*((MIN(DATE(YEAR((U$2-N('Revenue Streams'!$G12))),MONTH((U$2-N('Revenue Streams'!$G12))),1)+DAY('Revenue Streams'!$E12)-1,EOMONTH((U$2-N('Revenue Streams'!$G12)),0)))&lt;=IF('Revenue Streams'!$F12="",DATE(9999,1,1),'Revenue Streams'!$F12))+((MIN(EOMONTH((U$2-N('Revenue Streams'!$G12)),0)+DAY('Revenue Streams'!$E12),EOMONTH((U$2-N('Revenue Streams'!$G12)),1)))&gt;=(U$2-N('Revenue Streams'!$G12)))*((MIN(EOMONTH((U$2-N('Revenue Streams'!$G12)),0)+DAY('Revenue Streams'!$E12),EOMONTH((U$2-N('Revenue Streams'!$G12)),1)))&lt;=(U$3-N('Revenue Streams'!$G12)))*((MIN(EOMONTH((U$2-N('Revenue Streams'!$G12)),0)+DAY('Revenue Streams'!$E12),EOMONTH((U$2-N('Revenue Streams'!$G12)),1)))&gt;='Revenue Streams'!$E12)*((MIN(EOMONTH((U$2-N('Revenue Streams'!$G12)),0)+DAY('Revenue Streams'!$E12),EOMONTH((U$2-N('Revenue Streams'!$G12)),1)))&lt;=IF('Revenue Streams'!$F12="",DATE(9999,1,1),'Revenue Streams'!$F12))+((MIN(EOMONTH((U$2-N('Revenue Streams'!$G12)),1)+DAY('Revenue Streams'!$E12),EOMONTH((U$2-N('Revenue Streams'!$G12)),2)))&gt;=(U$2-N('Revenue Streams'!$G12)))*((MIN(EOMONTH((U$2-N('Revenue Streams'!$G12)),1)+DAY('Revenue Streams'!$E12),EOMONTH((U$2-N('Revenue Streams'!$G12)),2)))&lt;=(U$3-N('Revenue Streams'!$G12)))*((MIN(EOMONTH((U$2-N('Revenue Streams'!$G12)),1)+DAY('Revenue Streams'!$E12),EOMONTH((U$2-N('Revenue Streams'!$G12)),2)))&gt;='Revenue Streams'!$E12)*((MIN(EOMONTH((U$2-N('Revenue Streams'!$G12)),1)+DAY('Revenue Streams'!$E12),EOMONTH((U$2-N('Revenue Streams'!$G12)),2)))&lt;=IF('Revenue Streams'!$F12="",DATE(9999,1,1),'Revenue Streams'!$F12))),IF(('Revenue Streams'!$E12&gt;=(U$2-N('Revenue Streams'!$G12)))*('Revenue Streams'!$E12&lt;=(U$3-N('Revenue Streams'!$G12)))=1,'Revenue Streams'!$D12,0)))</f>
        <v/>
      </c>
      <c r="V14" s="22">
        <f>IF(OR('Revenue Streams'!$D12="",'Revenue Streams'!$E12=""),0,IF('Revenue Streams'!$C12="Monthly",'Revenue Streams'!$D12*(((MIN(DATE(YEAR((V$2-N('Revenue Streams'!$G12))),MONTH((V$2-N('Revenue Streams'!$G12))),1)+DAY('Revenue Streams'!$E12)-1,EOMONTH((V$2-N('Revenue Streams'!$G12)),0)))&gt;=(V$2-N('Revenue Streams'!$G12)))*((MIN(DATE(YEAR((V$2-N('Revenue Streams'!$G12))),MONTH((V$2-N('Revenue Streams'!$G12))),1)+DAY('Revenue Streams'!$E12)-1,EOMONTH((V$2-N('Revenue Streams'!$G12)),0)))&lt;=(V$3-N('Revenue Streams'!$G12)))*((MIN(DATE(YEAR((V$2-N('Revenue Streams'!$G12))),MONTH((V$2-N('Revenue Streams'!$G12))),1)+DAY('Revenue Streams'!$E12)-1,EOMONTH((V$2-N('Revenue Streams'!$G12)),0)))&gt;='Revenue Streams'!$E12)*((MIN(DATE(YEAR((V$2-N('Revenue Streams'!$G12))),MONTH((V$2-N('Revenue Streams'!$G12))),1)+DAY('Revenue Streams'!$E12)-1,EOMONTH((V$2-N('Revenue Streams'!$G12)),0)))&lt;=IF('Revenue Streams'!$F12="",DATE(9999,1,1),'Revenue Streams'!$F12))+((MIN(EOMONTH((V$2-N('Revenue Streams'!$G12)),0)+DAY('Revenue Streams'!$E12),EOMONTH((V$2-N('Revenue Streams'!$G12)),1)))&gt;=(V$2-N('Revenue Streams'!$G12)))*((MIN(EOMONTH((V$2-N('Revenue Streams'!$G12)),0)+DAY('Revenue Streams'!$E12),EOMONTH((V$2-N('Revenue Streams'!$G12)),1)))&lt;=(V$3-N('Revenue Streams'!$G12)))*((MIN(EOMONTH((V$2-N('Revenue Streams'!$G12)),0)+DAY('Revenue Streams'!$E12),EOMONTH((V$2-N('Revenue Streams'!$G12)),1)))&gt;='Revenue Streams'!$E12)*((MIN(EOMONTH((V$2-N('Revenue Streams'!$G12)),0)+DAY('Revenue Streams'!$E12),EOMONTH((V$2-N('Revenue Streams'!$G12)),1)))&lt;=IF('Revenue Streams'!$F12="",DATE(9999,1,1),'Revenue Streams'!$F12))+((MIN(EOMONTH((V$2-N('Revenue Streams'!$G12)),1)+DAY('Revenue Streams'!$E12),EOMONTH((V$2-N('Revenue Streams'!$G12)),2)))&gt;=(V$2-N('Revenue Streams'!$G12)))*((MIN(EOMONTH((V$2-N('Revenue Streams'!$G12)),1)+DAY('Revenue Streams'!$E12),EOMONTH((V$2-N('Revenue Streams'!$G12)),2)))&lt;=(V$3-N('Revenue Streams'!$G12)))*((MIN(EOMONTH((V$2-N('Revenue Streams'!$G12)),1)+DAY('Revenue Streams'!$E12),EOMONTH((V$2-N('Revenue Streams'!$G12)),2)))&gt;='Revenue Streams'!$E12)*((MIN(EOMONTH((V$2-N('Revenue Streams'!$G12)),1)+DAY('Revenue Streams'!$E12),EOMONTH((V$2-N('Revenue Streams'!$G12)),2)))&lt;=IF('Revenue Streams'!$F12="",DATE(9999,1,1),'Revenue Streams'!$F12))),IF(('Revenue Streams'!$E12&gt;=(V$2-N('Revenue Streams'!$G12)))*('Revenue Streams'!$E12&lt;=(V$3-N('Revenue Streams'!$G12)))=1,'Revenue Streams'!$D12,0)))</f>
        <v/>
      </c>
      <c r="W14" s="22">
        <f>IF(OR('Revenue Streams'!$D12="",'Revenue Streams'!$E12=""),0,IF('Revenue Streams'!$C12="Monthly",'Revenue Streams'!$D12*(((MIN(DATE(YEAR((W$2-N('Revenue Streams'!$G12))),MONTH((W$2-N('Revenue Streams'!$G12))),1)+DAY('Revenue Streams'!$E12)-1,EOMONTH((W$2-N('Revenue Streams'!$G12)),0)))&gt;=(W$2-N('Revenue Streams'!$G12)))*((MIN(DATE(YEAR((W$2-N('Revenue Streams'!$G12))),MONTH((W$2-N('Revenue Streams'!$G12))),1)+DAY('Revenue Streams'!$E12)-1,EOMONTH((W$2-N('Revenue Streams'!$G12)),0)))&lt;=(W$3-N('Revenue Streams'!$G12)))*((MIN(DATE(YEAR((W$2-N('Revenue Streams'!$G12))),MONTH((W$2-N('Revenue Streams'!$G12))),1)+DAY('Revenue Streams'!$E12)-1,EOMONTH((W$2-N('Revenue Streams'!$G12)),0)))&gt;='Revenue Streams'!$E12)*((MIN(DATE(YEAR((W$2-N('Revenue Streams'!$G12))),MONTH((W$2-N('Revenue Streams'!$G12))),1)+DAY('Revenue Streams'!$E12)-1,EOMONTH((W$2-N('Revenue Streams'!$G12)),0)))&lt;=IF('Revenue Streams'!$F12="",DATE(9999,1,1),'Revenue Streams'!$F12))+((MIN(EOMONTH((W$2-N('Revenue Streams'!$G12)),0)+DAY('Revenue Streams'!$E12),EOMONTH((W$2-N('Revenue Streams'!$G12)),1)))&gt;=(W$2-N('Revenue Streams'!$G12)))*((MIN(EOMONTH((W$2-N('Revenue Streams'!$G12)),0)+DAY('Revenue Streams'!$E12),EOMONTH((W$2-N('Revenue Streams'!$G12)),1)))&lt;=(W$3-N('Revenue Streams'!$G12)))*((MIN(EOMONTH((W$2-N('Revenue Streams'!$G12)),0)+DAY('Revenue Streams'!$E12),EOMONTH((W$2-N('Revenue Streams'!$G12)),1)))&gt;='Revenue Streams'!$E12)*((MIN(EOMONTH((W$2-N('Revenue Streams'!$G12)),0)+DAY('Revenue Streams'!$E12),EOMONTH((W$2-N('Revenue Streams'!$G12)),1)))&lt;=IF('Revenue Streams'!$F12="",DATE(9999,1,1),'Revenue Streams'!$F12))+((MIN(EOMONTH((W$2-N('Revenue Streams'!$G12)),1)+DAY('Revenue Streams'!$E12),EOMONTH((W$2-N('Revenue Streams'!$G12)),2)))&gt;=(W$2-N('Revenue Streams'!$G12)))*((MIN(EOMONTH((W$2-N('Revenue Streams'!$G12)),1)+DAY('Revenue Streams'!$E12),EOMONTH((W$2-N('Revenue Streams'!$G12)),2)))&lt;=(W$3-N('Revenue Streams'!$G12)))*((MIN(EOMONTH((W$2-N('Revenue Streams'!$G12)),1)+DAY('Revenue Streams'!$E12),EOMONTH((W$2-N('Revenue Streams'!$G12)),2)))&gt;='Revenue Streams'!$E12)*((MIN(EOMONTH((W$2-N('Revenue Streams'!$G12)),1)+DAY('Revenue Streams'!$E12),EOMONTH((W$2-N('Revenue Streams'!$G12)),2)))&lt;=IF('Revenue Streams'!$F12="",DATE(9999,1,1),'Revenue Streams'!$F12))),IF(('Revenue Streams'!$E12&gt;=(W$2-N('Revenue Streams'!$G12)))*('Revenue Streams'!$E12&lt;=(W$3-N('Revenue Streams'!$G12)))=1,'Revenue Streams'!$D12,0)))</f>
        <v/>
      </c>
      <c r="X14" s="22">
        <f>IF(OR('Revenue Streams'!$D12="",'Revenue Streams'!$E12=""),0,IF('Revenue Streams'!$C12="Monthly",'Revenue Streams'!$D12*(((MIN(DATE(YEAR((X$2-N('Revenue Streams'!$G12))),MONTH((X$2-N('Revenue Streams'!$G12))),1)+DAY('Revenue Streams'!$E12)-1,EOMONTH((X$2-N('Revenue Streams'!$G12)),0)))&gt;=(X$2-N('Revenue Streams'!$G12)))*((MIN(DATE(YEAR((X$2-N('Revenue Streams'!$G12))),MONTH((X$2-N('Revenue Streams'!$G12))),1)+DAY('Revenue Streams'!$E12)-1,EOMONTH((X$2-N('Revenue Streams'!$G12)),0)))&lt;=(X$3-N('Revenue Streams'!$G12)))*((MIN(DATE(YEAR((X$2-N('Revenue Streams'!$G12))),MONTH((X$2-N('Revenue Streams'!$G12))),1)+DAY('Revenue Streams'!$E12)-1,EOMONTH((X$2-N('Revenue Streams'!$G12)),0)))&gt;='Revenue Streams'!$E12)*((MIN(DATE(YEAR((X$2-N('Revenue Streams'!$G12))),MONTH((X$2-N('Revenue Streams'!$G12))),1)+DAY('Revenue Streams'!$E12)-1,EOMONTH((X$2-N('Revenue Streams'!$G12)),0)))&lt;=IF('Revenue Streams'!$F12="",DATE(9999,1,1),'Revenue Streams'!$F12))+((MIN(EOMONTH((X$2-N('Revenue Streams'!$G12)),0)+DAY('Revenue Streams'!$E12),EOMONTH((X$2-N('Revenue Streams'!$G12)),1)))&gt;=(X$2-N('Revenue Streams'!$G12)))*((MIN(EOMONTH((X$2-N('Revenue Streams'!$G12)),0)+DAY('Revenue Streams'!$E12),EOMONTH((X$2-N('Revenue Streams'!$G12)),1)))&lt;=(X$3-N('Revenue Streams'!$G12)))*((MIN(EOMONTH((X$2-N('Revenue Streams'!$G12)),0)+DAY('Revenue Streams'!$E12),EOMONTH((X$2-N('Revenue Streams'!$G12)),1)))&gt;='Revenue Streams'!$E12)*((MIN(EOMONTH((X$2-N('Revenue Streams'!$G12)),0)+DAY('Revenue Streams'!$E12),EOMONTH((X$2-N('Revenue Streams'!$G12)),1)))&lt;=IF('Revenue Streams'!$F12="",DATE(9999,1,1),'Revenue Streams'!$F12))+((MIN(EOMONTH((X$2-N('Revenue Streams'!$G12)),1)+DAY('Revenue Streams'!$E12),EOMONTH((X$2-N('Revenue Streams'!$G12)),2)))&gt;=(X$2-N('Revenue Streams'!$G12)))*((MIN(EOMONTH((X$2-N('Revenue Streams'!$G12)),1)+DAY('Revenue Streams'!$E12),EOMONTH((X$2-N('Revenue Streams'!$G12)),2)))&lt;=(X$3-N('Revenue Streams'!$G12)))*((MIN(EOMONTH((X$2-N('Revenue Streams'!$G12)),1)+DAY('Revenue Streams'!$E12),EOMONTH((X$2-N('Revenue Streams'!$G12)),2)))&gt;='Revenue Streams'!$E12)*((MIN(EOMONTH((X$2-N('Revenue Streams'!$G12)),1)+DAY('Revenue Streams'!$E12),EOMONTH((X$2-N('Revenue Streams'!$G12)),2)))&lt;=IF('Revenue Streams'!$F12="",DATE(9999,1,1),'Revenue Streams'!$F12))),IF(('Revenue Streams'!$E12&gt;=(X$2-N('Revenue Streams'!$G12)))*('Revenue Streams'!$E12&lt;=(X$3-N('Revenue Streams'!$G12)))=1,'Revenue Streams'!$D12,0)))</f>
        <v/>
      </c>
      <c r="Y14" s="22">
        <f>IF(OR('Revenue Streams'!$D12="",'Revenue Streams'!$E12=""),0,IF('Revenue Streams'!$C12="Monthly",'Revenue Streams'!$D12*(((MIN(DATE(YEAR((Y$2-N('Revenue Streams'!$G12))),MONTH((Y$2-N('Revenue Streams'!$G12))),1)+DAY('Revenue Streams'!$E12)-1,EOMONTH((Y$2-N('Revenue Streams'!$G12)),0)))&gt;=(Y$2-N('Revenue Streams'!$G12)))*((MIN(DATE(YEAR((Y$2-N('Revenue Streams'!$G12))),MONTH((Y$2-N('Revenue Streams'!$G12))),1)+DAY('Revenue Streams'!$E12)-1,EOMONTH((Y$2-N('Revenue Streams'!$G12)),0)))&lt;=(Y$3-N('Revenue Streams'!$G12)))*((MIN(DATE(YEAR((Y$2-N('Revenue Streams'!$G12))),MONTH((Y$2-N('Revenue Streams'!$G12))),1)+DAY('Revenue Streams'!$E12)-1,EOMONTH((Y$2-N('Revenue Streams'!$G12)),0)))&gt;='Revenue Streams'!$E12)*((MIN(DATE(YEAR((Y$2-N('Revenue Streams'!$G12))),MONTH((Y$2-N('Revenue Streams'!$G12))),1)+DAY('Revenue Streams'!$E12)-1,EOMONTH((Y$2-N('Revenue Streams'!$G12)),0)))&lt;=IF('Revenue Streams'!$F12="",DATE(9999,1,1),'Revenue Streams'!$F12))+((MIN(EOMONTH((Y$2-N('Revenue Streams'!$G12)),0)+DAY('Revenue Streams'!$E12),EOMONTH((Y$2-N('Revenue Streams'!$G12)),1)))&gt;=(Y$2-N('Revenue Streams'!$G12)))*((MIN(EOMONTH((Y$2-N('Revenue Streams'!$G12)),0)+DAY('Revenue Streams'!$E12),EOMONTH((Y$2-N('Revenue Streams'!$G12)),1)))&lt;=(Y$3-N('Revenue Streams'!$G12)))*((MIN(EOMONTH((Y$2-N('Revenue Streams'!$G12)),0)+DAY('Revenue Streams'!$E12),EOMONTH((Y$2-N('Revenue Streams'!$G12)),1)))&gt;='Revenue Streams'!$E12)*((MIN(EOMONTH((Y$2-N('Revenue Streams'!$G12)),0)+DAY('Revenue Streams'!$E12),EOMONTH((Y$2-N('Revenue Streams'!$G12)),1)))&lt;=IF('Revenue Streams'!$F12="",DATE(9999,1,1),'Revenue Streams'!$F12))+((MIN(EOMONTH((Y$2-N('Revenue Streams'!$G12)),1)+DAY('Revenue Streams'!$E12),EOMONTH((Y$2-N('Revenue Streams'!$G12)),2)))&gt;=(Y$2-N('Revenue Streams'!$G12)))*((MIN(EOMONTH((Y$2-N('Revenue Streams'!$G12)),1)+DAY('Revenue Streams'!$E12),EOMONTH((Y$2-N('Revenue Streams'!$G12)),2)))&lt;=(Y$3-N('Revenue Streams'!$G12)))*((MIN(EOMONTH((Y$2-N('Revenue Streams'!$G12)),1)+DAY('Revenue Streams'!$E12),EOMONTH((Y$2-N('Revenue Streams'!$G12)),2)))&gt;='Revenue Streams'!$E12)*((MIN(EOMONTH((Y$2-N('Revenue Streams'!$G12)),1)+DAY('Revenue Streams'!$E12),EOMONTH((Y$2-N('Revenue Streams'!$G12)),2)))&lt;=IF('Revenue Streams'!$F12="",DATE(9999,1,1),'Revenue Streams'!$F12))),IF(('Revenue Streams'!$E12&gt;=(Y$2-N('Revenue Streams'!$G12)))*('Revenue Streams'!$E12&lt;=(Y$3-N('Revenue Streams'!$G12)))=1,'Revenue Streams'!$D12,0)))</f>
        <v/>
      </c>
      <c r="Z14" s="22">
        <f>IF(OR('Revenue Streams'!$D12="",'Revenue Streams'!$E12=""),0,IF('Revenue Streams'!$C12="Monthly",'Revenue Streams'!$D12*(((MIN(DATE(YEAR((Z$2-N('Revenue Streams'!$G12))),MONTH((Z$2-N('Revenue Streams'!$G12))),1)+DAY('Revenue Streams'!$E12)-1,EOMONTH((Z$2-N('Revenue Streams'!$G12)),0)))&gt;=(Z$2-N('Revenue Streams'!$G12)))*((MIN(DATE(YEAR((Z$2-N('Revenue Streams'!$G12))),MONTH((Z$2-N('Revenue Streams'!$G12))),1)+DAY('Revenue Streams'!$E12)-1,EOMONTH((Z$2-N('Revenue Streams'!$G12)),0)))&lt;=(Z$3-N('Revenue Streams'!$G12)))*((MIN(DATE(YEAR((Z$2-N('Revenue Streams'!$G12))),MONTH((Z$2-N('Revenue Streams'!$G12))),1)+DAY('Revenue Streams'!$E12)-1,EOMONTH((Z$2-N('Revenue Streams'!$G12)),0)))&gt;='Revenue Streams'!$E12)*((MIN(DATE(YEAR((Z$2-N('Revenue Streams'!$G12))),MONTH((Z$2-N('Revenue Streams'!$G12))),1)+DAY('Revenue Streams'!$E12)-1,EOMONTH((Z$2-N('Revenue Streams'!$G12)),0)))&lt;=IF('Revenue Streams'!$F12="",DATE(9999,1,1),'Revenue Streams'!$F12))+((MIN(EOMONTH((Z$2-N('Revenue Streams'!$G12)),0)+DAY('Revenue Streams'!$E12),EOMONTH((Z$2-N('Revenue Streams'!$G12)),1)))&gt;=(Z$2-N('Revenue Streams'!$G12)))*((MIN(EOMONTH((Z$2-N('Revenue Streams'!$G12)),0)+DAY('Revenue Streams'!$E12),EOMONTH((Z$2-N('Revenue Streams'!$G12)),1)))&lt;=(Z$3-N('Revenue Streams'!$G12)))*((MIN(EOMONTH((Z$2-N('Revenue Streams'!$G12)),0)+DAY('Revenue Streams'!$E12),EOMONTH((Z$2-N('Revenue Streams'!$G12)),1)))&gt;='Revenue Streams'!$E12)*((MIN(EOMONTH((Z$2-N('Revenue Streams'!$G12)),0)+DAY('Revenue Streams'!$E12),EOMONTH((Z$2-N('Revenue Streams'!$G12)),1)))&lt;=IF('Revenue Streams'!$F12="",DATE(9999,1,1),'Revenue Streams'!$F12))+((MIN(EOMONTH((Z$2-N('Revenue Streams'!$G12)),1)+DAY('Revenue Streams'!$E12),EOMONTH((Z$2-N('Revenue Streams'!$G12)),2)))&gt;=(Z$2-N('Revenue Streams'!$G12)))*((MIN(EOMONTH((Z$2-N('Revenue Streams'!$G12)),1)+DAY('Revenue Streams'!$E12),EOMONTH((Z$2-N('Revenue Streams'!$G12)),2)))&lt;=(Z$3-N('Revenue Streams'!$G12)))*((MIN(EOMONTH((Z$2-N('Revenue Streams'!$G12)),1)+DAY('Revenue Streams'!$E12),EOMONTH((Z$2-N('Revenue Streams'!$G12)),2)))&gt;='Revenue Streams'!$E12)*((MIN(EOMONTH((Z$2-N('Revenue Streams'!$G12)),1)+DAY('Revenue Streams'!$E12),EOMONTH((Z$2-N('Revenue Streams'!$G12)),2)))&lt;=IF('Revenue Streams'!$F12="",DATE(9999,1,1),'Revenue Streams'!$F12))),IF(('Revenue Streams'!$E12&gt;=(Z$2-N('Revenue Streams'!$G12)))*('Revenue Streams'!$E12&lt;=(Z$3-N('Revenue Streams'!$G12)))=1,'Revenue Streams'!$D12,0)))</f>
        <v/>
      </c>
      <c r="AA14" s="22">
        <f>IF(OR('Revenue Streams'!$D12="",'Revenue Streams'!$E12=""),0,IF('Revenue Streams'!$C12="Monthly",'Revenue Streams'!$D12*(((MIN(DATE(YEAR((AA$2-N('Revenue Streams'!$G12))),MONTH((AA$2-N('Revenue Streams'!$G12))),1)+DAY('Revenue Streams'!$E12)-1,EOMONTH((AA$2-N('Revenue Streams'!$G12)),0)))&gt;=(AA$2-N('Revenue Streams'!$G12)))*((MIN(DATE(YEAR((AA$2-N('Revenue Streams'!$G12))),MONTH((AA$2-N('Revenue Streams'!$G12))),1)+DAY('Revenue Streams'!$E12)-1,EOMONTH((AA$2-N('Revenue Streams'!$G12)),0)))&lt;=(AA$3-N('Revenue Streams'!$G12)))*((MIN(DATE(YEAR((AA$2-N('Revenue Streams'!$G12))),MONTH((AA$2-N('Revenue Streams'!$G12))),1)+DAY('Revenue Streams'!$E12)-1,EOMONTH((AA$2-N('Revenue Streams'!$G12)),0)))&gt;='Revenue Streams'!$E12)*((MIN(DATE(YEAR((AA$2-N('Revenue Streams'!$G12))),MONTH((AA$2-N('Revenue Streams'!$G12))),1)+DAY('Revenue Streams'!$E12)-1,EOMONTH((AA$2-N('Revenue Streams'!$G12)),0)))&lt;=IF('Revenue Streams'!$F12="",DATE(9999,1,1),'Revenue Streams'!$F12))+((MIN(EOMONTH((AA$2-N('Revenue Streams'!$G12)),0)+DAY('Revenue Streams'!$E12),EOMONTH((AA$2-N('Revenue Streams'!$G12)),1)))&gt;=(AA$2-N('Revenue Streams'!$G12)))*((MIN(EOMONTH((AA$2-N('Revenue Streams'!$G12)),0)+DAY('Revenue Streams'!$E12),EOMONTH((AA$2-N('Revenue Streams'!$G12)),1)))&lt;=(AA$3-N('Revenue Streams'!$G12)))*((MIN(EOMONTH((AA$2-N('Revenue Streams'!$G12)),0)+DAY('Revenue Streams'!$E12),EOMONTH((AA$2-N('Revenue Streams'!$G12)),1)))&gt;='Revenue Streams'!$E12)*((MIN(EOMONTH((AA$2-N('Revenue Streams'!$G12)),0)+DAY('Revenue Streams'!$E12),EOMONTH((AA$2-N('Revenue Streams'!$G12)),1)))&lt;=IF('Revenue Streams'!$F12="",DATE(9999,1,1),'Revenue Streams'!$F12))+((MIN(EOMONTH((AA$2-N('Revenue Streams'!$G12)),1)+DAY('Revenue Streams'!$E12),EOMONTH((AA$2-N('Revenue Streams'!$G12)),2)))&gt;=(AA$2-N('Revenue Streams'!$G12)))*((MIN(EOMONTH((AA$2-N('Revenue Streams'!$G12)),1)+DAY('Revenue Streams'!$E12),EOMONTH((AA$2-N('Revenue Streams'!$G12)),2)))&lt;=(AA$3-N('Revenue Streams'!$G12)))*((MIN(EOMONTH((AA$2-N('Revenue Streams'!$G12)),1)+DAY('Revenue Streams'!$E12),EOMONTH((AA$2-N('Revenue Streams'!$G12)),2)))&gt;='Revenue Streams'!$E12)*((MIN(EOMONTH((AA$2-N('Revenue Streams'!$G12)),1)+DAY('Revenue Streams'!$E12),EOMONTH((AA$2-N('Revenue Streams'!$G12)),2)))&lt;=IF('Revenue Streams'!$F12="",DATE(9999,1,1),'Revenue Streams'!$F12))),IF(('Revenue Streams'!$E12&gt;=(AA$2-N('Revenue Streams'!$G12)))*('Revenue Streams'!$E12&lt;=(AA$3-N('Revenue Streams'!$G12)))=1,'Revenue Streams'!$D12,0)))</f>
        <v/>
      </c>
      <c r="AB14" s="22">
        <f>IF(OR('Revenue Streams'!$D12="",'Revenue Streams'!$E12=""),0,IF('Revenue Streams'!$C12="Monthly",'Revenue Streams'!$D12*(((MIN(DATE(YEAR((AB$2-N('Revenue Streams'!$G12))),MONTH((AB$2-N('Revenue Streams'!$G12))),1)+DAY('Revenue Streams'!$E12)-1,EOMONTH((AB$2-N('Revenue Streams'!$G12)),0)))&gt;=(AB$2-N('Revenue Streams'!$G12)))*((MIN(DATE(YEAR((AB$2-N('Revenue Streams'!$G12))),MONTH((AB$2-N('Revenue Streams'!$G12))),1)+DAY('Revenue Streams'!$E12)-1,EOMONTH((AB$2-N('Revenue Streams'!$G12)),0)))&lt;=(AB$3-N('Revenue Streams'!$G12)))*((MIN(DATE(YEAR((AB$2-N('Revenue Streams'!$G12))),MONTH((AB$2-N('Revenue Streams'!$G12))),1)+DAY('Revenue Streams'!$E12)-1,EOMONTH((AB$2-N('Revenue Streams'!$G12)),0)))&gt;='Revenue Streams'!$E12)*((MIN(DATE(YEAR((AB$2-N('Revenue Streams'!$G12))),MONTH((AB$2-N('Revenue Streams'!$G12))),1)+DAY('Revenue Streams'!$E12)-1,EOMONTH((AB$2-N('Revenue Streams'!$G12)),0)))&lt;=IF('Revenue Streams'!$F12="",DATE(9999,1,1),'Revenue Streams'!$F12))+((MIN(EOMONTH((AB$2-N('Revenue Streams'!$G12)),0)+DAY('Revenue Streams'!$E12),EOMONTH((AB$2-N('Revenue Streams'!$G12)),1)))&gt;=(AB$2-N('Revenue Streams'!$G12)))*((MIN(EOMONTH((AB$2-N('Revenue Streams'!$G12)),0)+DAY('Revenue Streams'!$E12),EOMONTH((AB$2-N('Revenue Streams'!$G12)),1)))&lt;=(AB$3-N('Revenue Streams'!$G12)))*((MIN(EOMONTH((AB$2-N('Revenue Streams'!$G12)),0)+DAY('Revenue Streams'!$E12),EOMONTH((AB$2-N('Revenue Streams'!$G12)),1)))&gt;='Revenue Streams'!$E12)*((MIN(EOMONTH((AB$2-N('Revenue Streams'!$G12)),0)+DAY('Revenue Streams'!$E12),EOMONTH((AB$2-N('Revenue Streams'!$G12)),1)))&lt;=IF('Revenue Streams'!$F12="",DATE(9999,1,1),'Revenue Streams'!$F12))+((MIN(EOMONTH((AB$2-N('Revenue Streams'!$G12)),1)+DAY('Revenue Streams'!$E12),EOMONTH((AB$2-N('Revenue Streams'!$G12)),2)))&gt;=(AB$2-N('Revenue Streams'!$G12)))*((MIN(EOMONTH((AB$2-N('Revenue Streams'!$G12)),1)+DAY('Revenue Streams'!$E12),EOMONTH((AB$2-N('Revenue Streams'!$G12)),2)))&lt;=(AB$3-N('Revenue Streams'!$G12)))*((MIN(EOMONTH((AB$2-N('Revenue Streams'!$G12)),1)+DAY('Revenue Streams'!$E12),EOMONTH((AB$2-N('Revenue Streams'!$G12)),2)))&gt;='Revenue Streams'!$E12)*((MIN(EOMONTH((AB$2-N('Revenue Streams'!$G12)),1)+DAY('Revenue Streams'!$E12),EOMONTH((AB$2-N('Revenue Streams'!$G12)),2)))&lt;=IF('Revenue Streams'!$F12="",DATE(9999,1,1),'Revenue Streams'!$F12))),IF(('Revenue Streams'!$E12&gt;=(AB$2-N('Revenue Streams'!$G12)))*('Revenue Streams'!$E12&lt;=(AB$3-N('Revenue Streams'!$G12)))=1,'Revenue Streams'!$D12,0)))</f>
        <v/>
      </c>
    </row>
    <row r="15" ht="15" customHeight="1" s="23">
      <c r="A15" s="22">
        <f>IF('Revenue Streams'!$B13="","",'Revenue Streams'!$B13)</f>
        <v/>
      </c>
      <c r="B15" s="22">
        <f>IF('Revenue Streams'!$A13="","",'Revenue Streams'!$A13)</f>
        <v/>
      </c>
      <c r="C15" s="22">
        <f>IF(OR('Revenue Streams'!$D13="",'Revenue Streams'!$E13=""),0,IF('Revenue Streams'!$C13="Monthly",'Revenue Streams'!$D13*(((MIN(DATE(YEAR((C$2-N('Revenue Streams'!$G13))),MONTH((C$2-N('Revenue Streams'!$G13))),1)+DAY('Revenue Streams'!$E13)-1,EOMONTH((C$2-N('Revenue Streams'!$G13)),0)))&gt;=(C$2-N('Revenue Streams'!$G13)))*((MIN(DATE(YEAR((C$2-N('Revenue Streams'!$G13))),MONTH((C$2-N('Revenue Streams'!$G13))),1)+DAY('Revenue Streams'!$E13)-1,EOMONTH((C$2-N('Revenue Streams'!$G13)),0)))&lt;=(C$3-N('Revenue Streams'!$G13)))*((MIN(DATE(YEAR((C$2-N('Revenue Streams'!$G13))),MONTH((C$2-N('Revenue Streams'!$G13))),1)+DAY('Revenue Streams'!$E13)-1,EOMONTH((C$2-N('Revenue Streams'!$G13)),0)))&gt;='Revenue Streams'!$E13)*((MIN(DATE(YEAR((C$2-N('Revenue Streams'!$G13))),MONTH((C$2-N('Revenue Streams'!$G13))),1)+DAY('Revenue Streams'!$E13)-1,EOMONTH((C$2-N('Revenue Streams'!$G13)),0)))&lt;=IF('Revenue Streams'!$F13="",DATE(9999,1,1),'Revenue Streams'!$F13))+((MIN(EOMONTH((C$2-N('Revenue Streams'!$G13)),0)+DAY('Revenue Streams'!$E13),EOMONTH((C$2-N('Revenue Streams'!$G13)),1)))&gt;=(C$2-N('Revenue Streams'!$G13)))*((MIN(EOMONTH((C$2-N('Revenue Streams'!$G13)),0)+DAY('Revenue Streams'!$E13),EOMONTH((C$2-N('Revenue Streams'!$G13)),1)))&lt;=(C$3-N('Revenue Streams'!$G13)))*((MIN(EOMONTH((C$2-N('Revenue Streams'!$G13)),0)+DAY('Revenue Streams'!$E13),EOMONTH((C$2-N('Revenue Streams'!$G13)),1)))&gt;='Revenue Streams'!$E13)*((MIN(EOMONTH((C$2-N('Revenue Streams'!$G13)),0)+DAY('Revenue Streams'!$E13),EOMONTH((C$2-N('Revenue Streams'!$G13)),1)))&lt;=IF('Revenue Streams'!$F13="",DATE(9999,1,1),'Revenue Streams'!$F13))+((MIN(EOMONTH((C$2-N('Revenue Streams'!$G13)),1)+DAY('Revenue Streams'!$E13),EOMONTH((C$2-N('Revenue Streams'!$G13)),2)))&gt;=(C$2-N('Revenue Streams'!$G13)))*((MIN(EOMONTH((C$2-N('Revenue Streams'!$G13)),1)+DAY('Revenue Streams'!$E13),EOMONTH((C$2-N('Revenue Streams'!$G13)),2)))&lt;=(C$3-N('Revenue Streams'!$G13)))*((MIN(EOMONTH((C$2-N('Revenue Streams'!$G13)),1)+DAY('Revenue Streams'!$E13),EOMONTH((C$2-N('Revenue Streams'!$G13)),2)))&gt;='Revenue Streams'!$E13)*((MIN(EOMONTH((C$2-N('Revenue Streams'!$G13)),1)+DAY('Revenue Streams'!$E13),EOMONTH((C$2-N('Revenue Streams'!$G13)),2)))&lt;=IF('Revenue Streams'!$F13="",DATE(9999,1,1),'Revenue Streams'!$F13))),IF(('Revenue Streams'!$E13&gt;=(C$2-N('Revenue Streams'!$G13)))*('Revenue Streams'!$E13&lt;=(C$3-N('Revenue Streams'!$G13)))=1,'Revenue Streams'!$D13,0)))</f>
        <v/>
      </c>
      <c r="D15" s="22">
        <f>IF(OR('Revenue Streams'!$D13="",'Revenue Streams'!$E13=""),0,IF('Revenue Streams'!$C13="Monthly",'Revenue Streams'!$D13*(((MIN(DATE(YEAR((D$2-N('Revenue Streams'!$G13))),MONTH((D$2-N('Revenue Streams'!$G13))),1)+DAY('Revenue Streams'!$E13)-1,EOMONTH((D$2-N('Revenue Streams'!$G13)),0)))&gt;=(D$2-N('Revenue Streams'!$G13)))*((MIN(DATE(YEAR((D$2-N('Revenue Streams'!$G13))),MONTH((D$2-N('Revenue Streams'!$G13))),1)+DAY('Revenue Streams'!$E13)-1,EOMONTH((D$2-N('Revenue Streams'!$G13)),0)))&lt;=(D$3-N('Revenue Streams'!$G13)))*((MIN(DATE(YEAR((D$2-N('Revenue Streams'!$G13))),MONTH((D$2-N('Revenue Streams'!$G13))),1)+DAY('Revenue Streams'!$E13)-1,EOMONTH((D$2-N('Revenue Streams'!$G13)),0)))&gt;='Revenue Streams'!$E13)*((MIN(DATE(YEAR((D$2-N('Revenue Streams'!$G13))),MONTH((D$2-N('Revenue Streams'!$G13))),1)+DAY('Revenue Streams'!$E13)-1,EOMONTH((D$2-N('Revenue Streams'!$G13)),0)))&lt;=IF('Revenue Streams'!$F13="",DATE(9999,1,1),'Revenue Streams'!$F13))+((MIN(EOMONTH((D$2-N('Revenue Streams'!$G13)),0)+DAY('Revenue Streams'!$E13),EOMONTH((D$2-N('Revenue Streams'!$G13)),1)))&gt;=(D$2-N('Revenue Streams'!$G13)))*((MIN(EOMONTH((D$2-N('Revenue Streams'!$G13)),0)+DAY('Revenue Streams'!$E13),EOMONTH((D$2-N('Revenue Streams'!$G13)),1)))&lt;=(D$3-N('Revenue Streams'!$G13)))*((MIN(EOMONTH((D$2-N('Revenue Streams'!$G13)),0)+DAY('Revenue Streams'!$E13),EOMONTH((D$2-N('Revenue Streams'!$G13)),1)))&gt;='Revenue Streams'!$E13)*((MIN(EOMONTH((D$2-N('Revenue Streams'!$G13)),0)+DAY('Revenue Streams'!$E13),EOMONTH((D$2-N('Revenue Streams'!$G13)),1)))&lt;=IF('Revenue Streams'!$F13="",DATE(9999,1,1),'Revenue Streams'!$F13))+((MIN(EOMONTH((D$2-N('Revenue Streams'!$G13)),1)+DAY('Revenue Streams'!$E13),EOMONTH((D$2-N('Revenue Streams'!$G13)),2)))&gt;=(D$2-N('Revenue Streams'!$G13)))*((MIN(EOMONTH((D$2-N('Revenue Streams'!$G13)),1)+DAY('Revenue Streams'!$E13),EOMONTH((D$2-N('Revenue Streams'!$G13)),2)))&lt;=(D$3-N('Revenue Streams'!$G13)))*((MIN(EOMONTH((D$2-N('Revenue Streams'!$G13)),1)+DAY('Revenue Streams'!$E13),EOMONTH((D$2-N('Revenue Streams'!$G13)),2)))&gt;='Revenue Streams'!$E13)*((MIN(EOMONTH((D$2-N('Revenue Streams'!$G13)),1)+DAY('Revenue Streams'!$E13),EOMONTH((D$2-N('Revenue Streams'!$G13)),2)))&lt;=IF('Revenue Streams'!$F13="",DATE(9999,1,1),'Revenue Streams'!$F13))),IF(('Revenue Streams'!$E13&gt;=(D$2-N('Revenue Streams'!$G13)))*('Revenue Streams'!$E13&lt;=(D$3-N('Revenue Streams'!$G13)))=1,'Revenue Streams'!$D13,0)))</f>
        <v/>
      </c>
      <c r="E15" s="22">
        <f>IF(OR('Revenue Streams'!$D13="",'Revenue Streams'!$E13=""),0,IF('Revenue Streams'!$C13="Monthly",'Revenue Streams'!$D13*(((MIN(DATE(YEAR((E$2-N('Revenue Streams'!$G13))),MONTH((E$2-N('Revenue Streams'!$G13))),1)+DAY('Revenue Streams'!$E13)-1,EOMONTH((E$2-N('Revenue Streams'!$G13)),0)))&gt;=(E$2-N('Revenue Streams'!$G13)))*((MIN(DATE(YEAR((E$2-N('Revenue Streams'!$G13))),MONTH((E$2-N('Revenue Streams'!$G13))),1)+DAY('Revenue Streams'!$E13)-1,EOMONTH((E$2-N('Revenue Streams'!$G13)),0)))&lt;=(E$3-N('Revenue Streams'!$G13)))*((MIN(DATE(YEAR((E$2-N('Revenue Streams'!$G13))),MONTH((E$2-N('Revenue Streams'!$G13))),1)+DAY('Revenue Streams'!$E13)-1,EOMONTH((E$2-N('Revenue Streams'!$G13)),0)))&gt;='Revenue Streams'!$E13)*((MIN(DATE(YEAR((E$2-N('Revenue Streams'!$G13))),MONTH((E$2-N('Revenue Streams'!$G13))),1)+DAY('Revenue Streams'!$E13)-1,EOMONTH((E$2-N('Revenue Streams'!$G13)),0)))&lt;=IF('Revenue Streams'!$F13="",DATE(9999,1,1),'Revenue Streams'!$F13))+((MIN(EOMONTH((E$2-N('Revenue Streams'!$G13)),0)+DAY('Revenue Streams'!$E13),EOMONTH((E$2-N('Revenue Streams'!$G13)),1)))&gt;=(E$2-N('Revenue Streams'!$G13)))*((MIN(EOMONTH((E$2-N('Revenue Streams'!$G13)),0)+DAY('Revenue Streams'!$E13),EOMONTH((E$2-N('Revenue Streams'!$G13)),1)))&lt;=(E$3-N('Revenue Streams'!$G13)))*((MIN(EOMONTH((E$2-N('Revenue Streams'!$G13)),0)+DAY('Revenue Streams'!$E13),EOMONTH((E$2-N('Revenue Streams'!$G13)),1)))&gt;='Revenue Streams'!$E13)*((MIN(EOMONTH((E$2-N('Revenue Streams'!$G13)),0)+DAY('Revenue Streams'!$E13),EOMONTH((E$2-N('Revenue Streams'!$G13)),1)))&lt;=IF('Revenue Streams'!$F13="",DATE(9999,1,1),'Revenue Streams'!$F13))+((MIN(EOMONTH((E$2-N('Revenue Streams'!$G13)),1)+DAY('Revenue Streams'!$E13),EOMONTH((E$2-N('Revenue Streams'!$G13)),2)))&gt;=(E$2-N('Revenue Streams'!$G13)))*((MIN(EOMONTH((E$2-N('Revenue Streams'!$G13)),1)+DAY('Revenue Streams'!$E13),EOMONTH((E$2-N('Revenue Streams'!$G13)),2)))&lt;=(E$3-N('Revenue Streams'!$G13)))*((MIN(EOMONTH((E$2-N('Revenue Streams'!$G13)),1)+DAY('Revenue Streams'!$E13),EOMONTH((E$2-N('Revenue Streams'!$G13)),2)))&gt;='Revenue Streams'!$E13)*((MIN(EOMONTH((E$2-N('Revenue Streams'!$G13)),1)+DAY('Revenue Streams'!$E13),EOMONTH((E$2-N('Revenue Streams'!$G13)),2)))&lt;=IF('Revenue Streams'!$F13="",DATE(9999,1,1),'Revenue Streams'!$F13))),IF(('Revenue Streams'!$E13&gt;=(E$2-N('Revenue Streams'!$G13)))*('Revenue Streams'!$E13&lt;=(E$3-N('Revenue Streams'!$G13)))=1,'Revenue Streams'!$D13,0)))</f>
        <v/>
      </c>
      <c r="F15" s="22">
        <f>IF(OR('Revenue Streams'!$D13="",'Revenue Streams'!$E13=""),0,IF('Revenue Streams'!$C13="Monthly",'Revenue Streams'!$D13*(((MIN(DATE(YEAR((F$2-N('Revenue Streams'!$G13))),MONTH((F$2-N('Revenue Streams'!$G13))),1)+DAY('Revenue Streams'!$E13)-1,EOMONTH((F$2-N('Revenue Streams'!$G13)),0)))&gt;=(F$2-N('Revenue Streams'!$G13)))*((MIN(DATE(YEAR((F$2-N('Revenue Streams'!$G13))),MONTH((F$2-N('Revenue Streams'!$G13))),1)+DAY('Revenue Streams'!$E13)-1,EOMONTH((F$2-N('Revenue Streams'!$G13)),0)))&lt;=(F$3-N('Revenue Streams'!$G13)))*((MIN(DATE(YEAR((F$2-N('Revenue Streams'!$G13))),MONTH((F$2-N('Revenue Streams'!$G13))),1)+DAY('Revenue Streams'!$E13)-1,EOMONTH((F$2-N('Revenue Streams'!$G13)),0)))&gt;='Revenue Streams'!$E13)*((MIN(DATE(YEAR((F$2-N('Revenue Streams'!$G13))),MONTH((F$2-N('Revenue Streams'!$G13))),1)+DAY('Revenue Streams'!$E13)-1,EOMONTH((F$2-N('Revenue Streams'!$G13)),0)))&lt;=IF('Revenue Streams'!$F13="",DATE(9999,1,1),'Revenue Streams'!$F13))+((MIN(EOMONTH((F$2-N('Revenue Streams'!$G13)),0)+DAY('Revenue Streams'!$E13),EOMONTH((F$2-N('Revenue Streams'!$G13)),1)))&gt;=(F$2-N('Revenue Streams'!$G13)))*((MIN(EOMONTH((F$2-N('Revenue Streams'!$G13)),0)+DAY('Revenue Streams'!$E13),EOMONTH((F$2-N('Revenue Streams'!$G13)),1)))&lt;=(F$3-N('Revenue Streams'!$G13)))*((MIN(EOMONTH((F$2-N('Revenue Streams'!$G13)),0)+DAY('Revenue Streams'!$E13),EOMONTH((F$2-N('Revenue Streams'!$G13)),1)))&gt;='Revenue Streams'!$E13)*((MIN(EOMONTH((F$2-N('Revenue Streams'!$G13)),0)+DAY('Revenue Streams'!$E13),EOMONTH((F$2-N('Revenue Streams'!$G13)),1)))&lt;=IF('Revenue Streams'!$F13="",DATE(9999,1,1),'Revenue Streams'!$F13))+((MIN(EOMONTH((F$2-N('Revenue Streams'!$G13)),1)+DAY('Revenue Streams'!$E13),EOMONTH((F$2-N('Revenue Streams'!$G13)),2)))&gt;=(F$2-N('Revenue Streams'!$G13)))*((MIN(EOMONTH((F$2-N('Revenue Streams'!$G13)),1)+DAY('Revenue Streams'!$E13),EOMONTH((F$2-N('Revenue Streams'!$G13)),2)))&lt;=(F$3-N('Revenue Streams'!$G13)))*((MIN(EOMONTH((F$2-N('Revenue Streams'!$G13)),1)+DAY('Revenue Streams'!$E13),EOMONTH((F$2-N('Revenue Streams'!$G13)),2)))&gt;='Revenue Streams'!$E13)*((MIN(EOMONTH((F$2-N('Revenue Streams'!$G13)),1)+DAY('Revenue Streams'!$E13),EOMONTH((F$2-N('Revenue Streams'!$G13)),2)))&lt;=IF('Revenue Streams'!$F13="",DATE(9999,1,1),'Revenue Streams'!$F13))),IF(('Revenue Streams'!$E13&gt;=(F$2-N('Revenue Streams'!$G13)))*('Revenue Streams'!$E13&lt;=(F$3-N('Revenue Streams'!$G13)))=1,'Revenue Streams'!$D13,0)))</f>
        <v/>
      </c>
      <c r="G15" s="22">
        <f>IF(OR('Revenue Streams'!$D13="",'Revenue Streams'!$E13=""),0,IF('Revenue Streams'!$C13="Monthly",'Revenue Streams'!$D13*(((MIN(DATE(YEAR((G$2-N('Revenue Streams'!$G13))),MONTH((G$2-N('Revenue Streams'!$G13))),1)+DAY('Revenue Streams'!$E13)-1,EOMONTH((G$2-N('Revenue Streams'!$G13)),0)))&gt;=(G$2-N('Revenue Streams'!$G13)))*((MIN(DATE(YEAR((G$2-N('Revenue Streams'!$G13))),MONTH((G$2-N('Revenue Streams'!$G13))),1)+DAY('Revenue Streams'!$E13)-1,EOMONTH((G$2-N('Revenue Streams'!$G13)),0)))&lt;=(G$3-N('Revenue Streams'!$G13)))*((MIN(DATE(YEAR((G$2-N('Revenue Streams'!$G13))),MONTH((G$2-N('Revenue Streams'!$G13))),1)+DAY('Revenue Streams'!$E13)-1,EOMONTH((G$2-N('Revenue Streams'!$G13)),0)))&gt;='Revenue Streams'!$E13)*((MIN(DATE(YEAR((G$2-N('Revenue Streams'!$G13))),MONTH((G$2-N('Revenue Streams'!$G13))),1)+DAY('Revenue Streams'!$E13)-1,EOMONTH((G$2-N('Revenue Streams'!$G13)),0)))&lt;=IF('Revenue Streams'!$F13="",DATE(9999,1,1),'Revenue Streams'!$F13))+((MIN(EOMONTH((G$2-N('Revenue Streams'!$G13)),0)+DAY('Revenue Streams'!$E13),EOMONTH((G$2-N('Revenue Streams'!$G13)),1)))&gt;=(G$2-N('Revenue Streams'!$G13)))*((MIN(EOMONTH((G$2-N('Revenue Streams'!$G13)),0)+DAY('Revenue Streams'!$E13),EOMONTH((G$2-N('Revenue Streams'!$G13)),1)))&lt;=(G$3-N('Revenue Streams'!$G13)))*((MIN(EOMONTH((G$2-N('Revenue Streams'!$G13)),0)+DAY('Revenue Streams'!$E13),EOMONTH((G$2-N('Revenue Streams'!$G13)),1)))&gt;='Revenue Streams'!$E13)*((MIN(EOMONTH((G$2-N('Revenue Streams'!$G13)),0)+DAY('Revenue Streams'!$E13),EOMONTH((G$2-N('Revenue Streams'!$G13)),1)))&lt;=IF('Revenue Streams'!$F13="",DATE(9999,1,1),'Revenue Streams'!$F13))+((MIN(EOMONTH((G$2-N('Revenue Streams'!$G13)),1)+DAY('Revenue Streams'!$E13),EOMONTH((G$2-N('Revenue Streams'!$G13)),2)))&gt;=(G$2-N('Revenue Streams'!$G13)))*((MIN(EOMONTH((G$2-N('Revenue Streams'!$G13)),1)+DAY('Revenue Streams'!$E13),EOMONTH((G$2-N('Revenue Streams'!$G13)),2)))&lt;=(G$3-N('Revenue Streams'!$G13)))*((MIN(EOMONTH((G$2-N('Revenue Streams'!$G13)),1)+DAY('Revenue Streams'!$E13),EOMONTH((G$2-N('Revenue Streams'!$G13)),2)))&gt;='Revenue Streams'!$E13)*((MIN(EOMONTH((G$2-N('Revenue Streams'!$G13)),1)+DAY('Revenue Streams'!$E13),EOMONTH((G$2-N('Revenue Streams'!$G13)),2)))&lt;=IF('Revenue Streams'!$F13="",DATE(9999,1,1),'Revenue Streams'!$F13))),IF(('Revenue Streams'!$E13&gt;=(G$2-N('Revenue Streams'!$G13)))*('Revenue Streams'!$E13&lt;=(G$3-N('Revenue Streams'!$G13)))=1,'Revenue Streams'!$D13,0)))</f>
        <v/>
      </c>
      <c r="H15" s="22">
        <f>IF(OR('Revenue Streams'!$D13="",'Revenue Streams'!$E13=""),0,IF('Revenue Streams'!$C13="Monthly",'Revenue Streams'!$D13*(((MIN(DATE(YEAR((H$2-N('Revenue Streams'!$G13))),MONTH((H$2-N('Revenue Streams'!$G13))),1)+DAY('Revenue Streams'!$E13)-1,EOMONTH((H$2-N('Revenue Streams'!$G13)),0)))&gt;=(H$2-N('Revenue Streams'!$G13)))*((MIN(DATE(YEAR((H$2-N('Revenue Streams'!$G13))),MONTH((H$2-N('Revenue Streams'!$G13))),1)+DAY('Revenue Streams'!$E13)-1,EOMONTH((H$2-N('Revenue Streams'!$G13)),0)))&lt;=(H$3-N('Revenue Streams'!$G13)))*((MIN(DATE(YEAR((H$2-N('Revenue Streams'!$G13))),MONTH((H$2-N('Revenue Streams'!$G13))),1)+DAY('Revenue Streams'!$E13)-1,EOMONTH((H$2-N('Revenue Streams'!$G13)),0)))&gt;='Revenue Streams'!$E13)*((MIN(DATE(YEAR((H$2-N('Revenue Streams'!$G13))),MONTH((H$2-N('Revenue Streams'!$G13))),1)+DAY('Revenue Streams'!$E13)-1,EOMONTH((H$2-N('Revenue Streams'!$G13)),0)))&lt;=IF('Revenue Streams'!$F13="",DATE(9999,1,1),'Revenue Streams'!$F13))+((MIN(EOMONTH((H$2-N('Revenue Streams'!$G13)),0)+DAY('Revenue Streams'!$E13),EOMONTH((H$2-N('Revenue Streams'!$G13)),1)))&gt;=(H$2-N('Revenue Streams'!$G13)))*((MIN(EOMONTH((H$2-N('Revenue Streams'!$G13)),0)+DAY('Revenue Streams'!$E13),EOMONTH((H$2-N('Revenue Streams'!$G13)),1)))&lt;=(H$3-N('Revenue Streams'!$G13)))*((MIN(EOMONTH((H$2-N('Revenue Streams'!$G13)),0)+DAY('Revenue Streams'!$E13),EOMONTH((H$2-N('Revenue Streams'!$G13)),1)))&gt;='Revenue Streams'!$E13)*((MIN(EOMONTH((H$2-N('Revenue Streams'!$G13)),0)+DAY('Revenue Streams'!$E13),EOMONTH((H$2-N('Revenue Streams'!$G13)),1)))&lt;=IF('Revenue Streams'!$F13="",DATE(9999,1,1),'Revenue Streams'!$F13))+((MIN(EOMONTH((H$2-N('Revenue Streams'!$G13)),1)+DAY('Revenue Streams'!$E13),EOMONTH((H$2-N('Revenue Streams'!$G13)),2)))&gt;=(H$2-N('Revenue Streams'!$G13)))*((MIN(EOMONTH((H$2-N('Revenue Streams'!$G13)),1)+DAY('Revenue Streams'!$E13),EOMONTH((H$2-N('Revenue Streams'!$G13)),2)))&lt;=(H$3-N('Revenue Streams'!$G13)))*((MIN(EOMONTH((H$2-N('Revenue Streams'!$G13)),1)+DAY('Revenue Streams'!$E13),EOMONTH((H$2-N('Revenue Streams'!$G13)),2)))&gt;='Revenue Streams'!$E13)*((MIN(EOMONTH((H$2-N('Revenue Streams'!$G13)),1)+DAY('Revenue Streams'!$E13),EOMONTH((H$2-N('Revenue Streams'!$G13)),2)))&lt;=IF('Revenue Streams'!$F13="",DATE(9999,1,1),'Revenue Streams'!$F13))),IF(('Revenue Streams'!$E13&gt;=(H$2-N('Revenue Streams'!$G13)))*('Revenue Streams'!$E13&lt;=(H$3-N('Revenue Streams'!$G13)))=1,'Revenue Streams'!$D13,0)))</f>
        <v/>
      </c>
      <c r="I15" s="22">
        <f>IF(OR('Revenue Streams'!$D13="",'Revenue Streams'!$E13=""),0,IF('Revenue Streams'!$C13="Monthly",'Revenue Streams'!$D13*(((MIN(DATE(YEAR((I$2-N('Revenue Streams'!$G13))),MONTH((I$2-N('Revenue Streams'!$G13))),1)+DAY('Revenue Streams'!$E13)-1,EOMONTH((I$2-N('Revenue Streams'!$G13)),0)))&gt;=(I$2-N('Revenue Streams'!$G13)))*((MIN(DATE(YEAR((I$2-N('Revenue Streams'!$G13))),MONTH((I$2-N('Revenue Streams'!$G13))),1)+DAY('Revenue Streams'!$E13)-1,EOMONTH((I$2-N('Revenue Streams'!$G13)),0)))&lt;=(I$3-N('Revenue Streams'!$G13)))*((MIN(DATE(YEAR((I$2-N('Revenue Streams'!$G13))),MONTH((I$2-N('Revenue Streams'!$G13))),1)+DAY('Revenue Streams'!$E13)-1,EOMONTH((I$2-N('Revenue Streams'!$G13)),0)))&gt;='Revenue Streams'!$E13)*((MIN(DATE(YEAR((I$2-N('Revenue Streams'!$G13))),MONTH((I$2-N('Revenue Streams'!$G13))),1)+DAY('Revenue Streams'!$E13)-1,EOMONTH((I$2-N('Revenue Streams'!$G13)),0)))&lt;=IF('Revenue Streams'!$F13="",DATE(9999,1,1),'Revenue Streams'!$F13))+((MIN(EOMONTH((I$2-N('Revenue Streams'!$G13)),0)+DAY('Revenue Streams'!$E13),EOMONTH((I$2-N('Revenue Streams'!$G13)),1)))&gt;=(I$2-N('Revenue Streams'!$G13)))*((MIN(EOMONTH((I$2-N('Revenue Streams'!$G13)),0)+DAY('Revenue Streams'!$E13),EOMONTH((I$2-N('Revenue Streams'!$G13)),1)))&lt;=(I$3-N('Revenue Streams'!$G13)))*((MIN(EOMONTH((I$2-N('Revenue Streams'!$G13)),0)+DAY('Revenue Streams'!$E13),EOMONTH((I$2-N('Revenue Streams'!$G13)),1)))&gt;='Revenue Streams'!$E13)*((MIN(EOMONTH((I$2-N('Revenue Streams'!$G13)),0)+DAY('Revenue Streams'!$E13),EOMONTH((I$2-N('Revenue Streams'!$G13)),1)))&lt;=IF('Revenue Streams'!$F13="",DATE(9999,1,1),'Revenue Streams'!$F13))+((MIN(EOMONTH((I$2-N('Revenue Streams'!$G13)),1)+DAY('Revenue Streams'!$E13),EOMONTH((I$2-N('Revenue Streams'!$G13)),2)))&gt;=(I$2-N('Revenue Streams'!$G13)))*((MIN(EOMONTH((I$2-N('Revenue Streams'!$G13)),1)+DAY('Revenue Streams'!$E13),EOMONTH((I$2-N('Revenue Streams'!$G13)),2)))&lt;=(I$3-N('Revenue Streams'!$G13)))*((MIN(EOMONTH((I$2-N('Revenue Streams'!$G13)),1)+DAY('Revenue Streams'!$E13),EOMONTH((I$2-N('Revenue Streams'!$G13)),2)))&gt;='Revenue Streams'!$E13)*((MIN(EOMONTH((I$2-N('Revenue Streams'!$G13)),1)+DAY('Revenue Streams'!$E13),EOMONTH((I$2-N('Revenue Streams'!$G13)),2)))&lt;=IF('Revenue Streams'!$F13="",DATE(9999,1,1),'Revenue Streams'!$F13))),IF(('Revenue Streams'!$E13&gt;=(I$2-N('Revenue Streams'!$G13)))*('Revenue Streams'!$E13&lt;=(I$3-N('Revenue Streams'!$G13)))=1,'Revenue Streams'!$D13,0)))</f>
        <v/>
      </c>
      <c r="J15" s="22">
        <f>IF(OR('Revenue Streams'!$D13="",'Revenue Streams'!$E13=""),0,IF('Revenue Streams'!$C13="Monthly",'Revenue Streams'!$D13*(((MIN(DATE(YEAR((J$2-N('Revenue Streams'!$G13))),MONTH((J$2-N('Revenue Streams'!$G13))),1)+DAY('Revenue Streams'!$E13)-1,EOMONTH((J$2-N('Revenue Streams'!$G13)),0)))&gt;=(J$2-N('Revenue Streams'!$G13)))*((MIN(DATE(YEAR((J$2-N('Revenue Streams'!$G13))),MONTH((J$2-N('Revenue Streams'!$G13))),1)+DAY('Revenue Streams'!$E13)-1,EOMONTH((J$2-N('Revenue Streams'!$G13)),0)))&lt;=(J$3-N('Revenue Streams'!$G13)))*((MIN(DATE(YEAR((J$2-N('Revenue Streams'!$G13))),MONTH((J$2-N('Revenue Streams'!$G13))),1)+DAY('Revenue Streams'!$E13)-1,EOMONTH((J$2-N('Revenue Streams'!$G13)),0)))&gt;='Revenue Streams'!$E13)*((MIN(DATE(YEAR((J$2-N('Revenue Streams'!$G13))),MONTH((J$2-N('Revenue Streams'!$G13))),1)+DAY('Revenue Streams'!$E13)-1,EOMONTH((J$2-N('Revenue Streams'!$G13)),0)))&lt;=IF('Revenue Streams'!$F13="",DATE(9999,1,1),'Revenue Streams'!$F13))+((MIN(EOMONTH((J$2-N('Revenue Streams'!$G13)),0)+DAY('Revenue Streams'!$E13),EOMONTH((J$2-N('Revenue Streams'!$G13)),1)))&gt;=(J$2-N('Revenue Streams'!$G13)))*((MIN(EOMONTH((J$2-N('Revenue Streams'!$G13)),0)+DAY('Revenue Streams'!$E13),EOMONTH((J$2-N('Revenue Streams'!$G13)),1)))&lt;=(J$3-N('Revenue Streams'!$G13)))*((MIN(EOMONTH((J$2-N('Revenue Streams'!$G13)),0)+DAY('Revenue Streams'!$E13),EOMONTH((J$2-N('Revenue Streams'!$G13)),1)))&gt;='Revenue Streams'!$E13)*((MIN(EOMONTH((J$2-N('Revenue Streams'!$G13)),0)+DAY('Revenue Streams'!$E13),EOMONTH((J$2-N('Revenue Streams'!$G13)),1)))&lt;=IF('Revenue Streams'!$F13="",DATE(9999,1,1),'Revenue Streams'!$F13))+((MIN(EOMONTH((J$2-N('Revenue Streams'!$G13)),1)+DAY('Revenue Streams'!$E13),EOMONTH((J$2-N('Revenue Streams'!$G13)),2)))&gt;=(J$2-N('Revenue Streams'!$G13)))*((MIN(EOMONTH((J$2-N('Revenue Streams'!$G13)),1)+DAY('Revenue Streams'!$E13),EOMONTH((J$2-N('Revenue Streams'!$G13)),2)))&lt;=(J$3-N('Revenue Streams'!$G13)))*((MIN(EOMONTH((J$2-N('Revenue Streams'!$G13)),1)+DAY('Revenue Streams'!$E13),EOMONTH((J$2-N('Revenue Streams'!$G13)),2)))&gt;='Revenue Streams'!$E13)*((MIN(EOMONTH((J$2-N('Revenue Streams'!$G13)),1)+DAY('Revenue Streams'!$E13),EOMONTH((J$2-N('Revenue Streams'!$G13)),2)))&lt;=IF('Revenue Streams'!$F13="",DATE(9999,1,1),'Revenue Streams'!$F13))),IF(('Revenue Streams'!$E13&gt;=(J$2-N('Revenue Streams'!$G13)))*('Revenue Streams'!$E13&lt;=(J$3-N('Revenue Streams'!$G13)))=1,'Revenue Streams'!$D13,0)))</f>
        <v/>
      </c>
      <c r="K15" s="22">
        <f>IF(OR('Revenue Streams'!$D13="",'Revenue Streams'!$E13=""),0,IF('Revenue Streams'!$C13="Monthly",'Revenue Streams'!$D13*(((MIN(DATE(YEAR((K$2-N('Revenue Streams'!$G13))),MONTH((K$2-N('Revenue Streams'!$G13))),1)+DAY('Revenue Streams'!$E13)-1,EOMONTH((K$2-N('Revenue Streams'!$G13)),0)))&gt;=(K$2-N('Revenue Streams'!$G13)))*((MIN(DATE(YEAR((K$2-N('Revenue Streams'!$G13))),MONTH((K$2-N('Revenue Streams'!$G13))),1)+DAY('Revenue Streams'!$E13)-1,EOMONTH((K$2-N('Revenue Streams'!$G13)),0)))&lt;=(K$3-N('Revenue Streams'!$G13)))*((MIN(DATE(YEAR((K$2-N('Revenue Streams'!$G13))),MONTH((K$2-N('Revenue Streams'!$G13))),1)+DAY('Revenue Streams'!$E13)-1,EOMONTH((K$2-N('Revenue Streams'!$G13)),0)))&gt;='Revenue Streams'!$E13)*((MIN(DATE(YEAR((K$2-N('Revenue Streams'!$G13))),MONTH((K$2-N('Revenue Streams'!$G13))),1)+DAY('Revenue Streams'!$E13)-1,EOMONTH((K$2-N('Revenue Streams'!$G13)),0)))&lt;=IF('Revenue Streams'!$F13="",DATE(9999,1,1),'Revenue Streams'!$F13))+((MIN(EOMONTH((K$2-N('Revenue Streams'!$G13)),0)+DAY('Revenue Streams'!$E13),EOMONTH((K$2-N('Revenue Streams'!$G13)),1)))&gt;=(K$2-N('Revenue Streams'!$G13)))*((MIN(EOMONTH((K$2-N('Revenue Streams'!$G13)),0)+DAY('Revenue Streams'!$E13),EOMONTH((K$2-N('Revenue Streams'!$G13)),1)))&lt;=(K$3-N('Revenue Streams'!$G13)))*((MIN(EOMONTH((K$2-N('Revenue Streams'!$G13)),0)+DAY('Revenue Streams'!$E13),EOMONTH((K$2-N('Revenue Streams'!$G13)),1)))&gt;='Revenue Streams'!$E13)*((MIN(EOMONTH((K$2-N('Revenue Streams'!$G13)),0)+DAY('Revenue Streams'!$E13),EOMONTH((K$2-N('Revenue Streams'!$G13)),1)))&lt;=IF('Revenue Streams'!$F13="",DATE(9999,1,1),'Revenue Streams'!$F13))+((MIN(EOMONTH((K$2-N('Revenue Streams'!$G13)),1)+DAY('Revenue Streams'!$E13),EOMONTH((K$2-N('Revenue Streams'!$G13)),2)))&gt;=(K$2-N('Revenue Streams'!$G13)))*((MIN(EOMONTH((K$2-N('Revenue Streams'!$G13)),1)+DAY('Revenue Streams'!$E13),EOMONTH((K$2-N('Revenue Streams'!$G13)),2)))&lt;=(K$3-N('Revenue Streams'!$G13)))*((MIN(EOMONTH((K$2-N('Revenue Streams'!$G13)),1)+DAY('Revenue Streams'!$E13),EOMONTH((K$2-N('Revenue Streams'!$G13)),2)))&gt;='Revenue Streams'!$E13)*((MIN(EOMONTH((K$2-N('Revenue Streams'!$G13)),1)+DAY('Revenue Streams'!$E13),EOMONTH((K$2-N('Revenue Streams'!$G13)),2)))&lt;=IF('Revenue Streams'!$F13="",DATE(9999,1,1),'Revenue Streams'!$F13))),IF(('Revenue Streams'!$E13&gt;=(K$2-N('Revenue Streams'!$G13)))*('Revenue Streams'!$E13&lt;=(K$3-N('Revenue Streams'!$G13)))=1,'Revenue Streams'!$D13,0)))</f>
        <v/>
      </c>
      <c r="L15" s="22">
        <f>IF(OR('Revenue Streams'!$D13="",'Revenue Streams'!$E13=""),0,IF('Revenue Streams'!$C13="Monthly",'Revenue Streams'!$D13*(((MIN(DATE(YEAR((L$2-N('Revenue Streams'!$G13))),MONTH((L$2-N('Revenue Streams'!$G13))),1)+DAY('Revenue Streams'!$E13)-1,EOMONTH((L$2-N('Revenue Streams'!$G13)),0)))&gt;=(L$2-N('Revenue Streams'!$G13)))*((MIN(DATE(YEAR((L$2-N('Revenue Streams'!$G13))),MONTH((L$2-N('Revenue Streams'!$G13))),1)+DAY('Revenue Streams'!$E13)-1,EOMONTH((L$2-N('Revenue Streams'!$G13)),0)))&lt;=(L$3-N('Revenue Streams'!$G13)))*((MIN(DATE(YEAR((L$2-N('Revenue Streams'!$G13))),MONTH((L$2-N('Revenue Streams'!$G13))),1)+DAY('Revenue Streams'!$E13)-1,EOMONTH((L$2-N('Revenue Streams'!$G13)),0)))&gt;='Revenue Streams'!$E13)*((MIN(DATE(YEAR((L$2-N('Revenue Streams'!$G13))),MONTH((L$2-N('Revenue Streams'!$G13))),1)+DAY('Revenue Streams'!$E13)-1,EOMONTH((L$2-N('Revenue Streams'!$G13)),0)))&lt;=IF('Revenue Streams'!$F13="",DATE(9999,1,1),'Revenue Streams'!$F13))+((MIN(EOMONTH((L$2-N('Revenue Streams'!$G13)),0)+DAY('Revenue Streams'!$E13),EOMONTH((L$2-N('Revenue Streams'!$G13)),1)))&gt;=(L$2-N('Revenue Streams'!$G13)))*((MIN(EOMONTH((L$2-N('Revenue Streams'!$G13)),0)+DAY('Revenue Streams'!$E13),EOMONTH((L$2-N('Revenue Streams'!$G13)),1)))&lt;=(L$3-N('Revenue Streams'!$G13)))*((MIN(EOMONTH((L$2-N('Revenue Streams'!$G13)),0)+DAY('Revenue Streams'!$E13),EOMONTH((L$2-N('Revenue Streams'!$G13)),1)))&gt;='Revenue Streams'!$E13)*((MIN(EOMONTH((L$2-N('Revenue Streams'!$G13)),0)+DAY('Revenue Streams'!$E13),EOMONTH((L$2-N('Revenue Streams'!$G13)),1)))&lt;=IF('Revenue Streams'!$F13="",DATE(9999,1,1),'Revenue Streams'!$F13))+((MIN(EOMONTH((L$2-N('Revenue Streams'!$G13)),1)+DAY('Revenue Streams'!$E13),EOMONTH((L$2-N('Revenue Streams'!$G13)),2)))&gt;=(L$2-N('Revenue Streams'!$G13)))*((MIN(EOMONTH((L$2-N('Revenue Streams'!$G13)),1)+DAY('Revenue Streams'!$E13),EOMONTH((L$2-N('Revenue Streams'!$G13)),2)))&lt;=(L$3-N('Revenue Streams'!$G13)))*((MIN(EOMONTH((L$2-N('Revenue Streams'!$G13)),1)+DAY('Revenue Streams'!$E13),EOMONTH((L$2-N('Revenue Streams'!$G13)),2)))&gt;='Revenue Streams'!$E13)*((MIN(EOMONTH((L$2-N('Revenue Streams'!$G13)),1)+DAY('Revenue Streams'!$E13),EOMONTH((L$2-N('Revenue Streams'!$G13)),2)))&lt;=IF('Revenue Streams'!$F13="",DATE(9999,1,1),'Revenue Streams'!$F13))),IF(('Revenue Streams'!$E13&gt;=(L$2-N('Revenue Streams'!$G13)))*('Revenue Streams'!$E13&lt;=(L$3-N('Revenue Streams'!$G13)))=1,'Revenue Streams'!$D13,0)))</f>
        <v/>
      </c>
      <c r="M15" s="22">
        <f>IF(OR('Revenue Streams'!$D13="",'Revenue Streams'!$E13=""),0,IF('Revenue Streams'!$C13="Monthly",'Revenue Streams'!$D13*(((MIN(DATE(YEAR((M$2-N('Revenue Streams'!$G13))),MONTH((M$2-N('Revenue Streams'!$G13))),1)+DAY('Revenue Streams'!$E13)-1,EOMONTH((M$2-N('Revenue Streams'!$G13)),0)))&gt;=(M$2-N('Revenue Streams'!$G13)))*((MIN(DATE(YEAR((M$2-N('Revenue Streams'!$G13))),MONTH((M$2-N('Revenue Streams'!$G13))),1)+DAY('Revenue Streams'!$E13)-1,EOMONTH((M$2-N('Revenue Streams'!$G13)),0)))&lt;=(M$3-N('Revenue Streams'!$G13)))*((MIN(DATE(YEAR((M$2-N('Revenue Streams'!$G13))),MONTH((M$2-N('Revenue Streams'!$G13))),1)+DAY('Revenue Streams'!$E13)-1,EOMONTH((M$2-N('Revenue Streams'!$G13)),0)))&gt;='Revenue Streams'!$E13)*((MIN(DATE(YEAR((M$2-N('Revenue Streams'!$G13))),MONTH((M$2-N('Revenue Streams'!$G13))),1)+DAY('Revenue Streams'!$E13)-1,EOMONTH((M$2-N('Revenue Streams'!$G13)),0)))&lt;=IF('Revenue Streams'!$F13="",DATE(9999,1,1),'Revenue Streams'!$F13))+((MIN(EOMONTH((M$2-N('Revenue Streams'!$G13)),0)+DAY('Revenue Streams'!$E13),EOMONTH((M$2-N('Revenue Streams'!$G13)),1)))&gt;=(M$2-N('Revenue Streams'!$G13)))*((MIN(EOMONTH((M$2-N('Revenue Streams'!$G13)),0)+DAY('Revenue Streams'!$E13),EOMONTH((M$2-N('Revenue Streams'!$G13)),1)))&lt;=(M$3-N('Revenue Streams'!$G13)))*((MIN(EOMONTH((M$2-N('Revenue Streams'!$G13)),0)+DAY('Revenue Streams'!$E13),EOMONTH((M$2-N('Revenue Streams'!$G13)),1)))&gt;='Revenue Streams'!$E13)*((MIN(EOMONTH((M$2-N('Revenue Streams'!$G13)),0)+DAY('Revenue Streams'!$E13),EOMONTH((M$2-N('Revenue Streams'!$G13)),1)))&lt;=IF('Revenue Streams'!$F13="",DATE(9999,1,1),'Revenue Streams'!$F13))+((MIN(EOMONTH((M$2-N('Revenue Streams'!$G13)),1)+DAY('Revenue Streams'!$E13),EOMONTH((M$2-N('Revenue Streams'!$G13)),2)))&gt;=(M$2-N('Revenue Streams'!$G13)))*((MIN(EOMONTH((M$2-N('Revenue Streams'!$G13)),1)+DAY('Revenue Streams'!$E13),EOMONTH((M$2-N('Revenue Streams'!$G13)),2)))&lt;=(M$3-N('Revenue Streams'!$G13)))*((MIN(EOMONTH((M$2-N('Revenue Streams'!$G13)),1)+DAY('Revenue Streams'!$E13),EOMONTH((M$2-N('Revenue Streams'!$G13)),2)))&gt;='Revenue Streams'!$E13)*((MIN(EOMONTH((M$2-N('Revenue Streams'!$G13)),1)+DAY('Revenue Streams'!$E13),EOMONTH((M$2-N('Revenue Streams'!$G13)),2)))&lt;=IF('Revenue Streams'!$F13="",DATE(9999,1,1),'Revenue Streams'!$F13))),IF(('Revenue Streams'!$E13&gt;=(M$2-N('Revenue Streams'!$G13)))*('Revenue Streams'!$E13&lt;=(M$3-N('Revenue Streams'!$G13)))=1,'Revenue Streams'!$D13,0)))</f>
        <v/>
      </c>
      <c r="N15" s="22">
        <f>IF(OR('Revenue Streams'!$D13="",'Revenue Streams'!$E13=""),0,IF('Revenue Streams'!$C13="Monthly",'Revenue Streams'!$D13*(((MIN(DATE(YEAR((N$2-N('Revenue Streams'!$G13))),MONTH((N$2-N('Revenue Streams'!$G13))),1)+DAY('Revenue Streams'!$E13)-1,EOMONTH((N$2-N('Revenue Streams'!$G13)),0)))&gt;=(N$2-N('Revenue Streams'!$G13)))*((MIN(DATE(YEAR((N$2-N('Revenue Streams'!$G13))),MONTH((N$2-N('Revenue Streams'!$G13))),1)+DAY('Revenue Streams'!$E13)-1,EOMONTH((N$2-N('Revenue Streams'!$G13)),0)))&lt;=(N$3-N('Revenue Streams'!$G13)))*((MIN(DATE(YEAR((N$2-N('Revenue Streams'!$G13))),MONTH((N$2-N('Revenue Streams'!$G13))),1)+DAY('Revenue Streams'!$E13)-1,EOMONTH((N$2-N('Revenue Streams'!$G13)),0)))&gt;='Revenue Streams'!$E13)*((MIN(DATE(YEAR((N$2-N('Revenue Streams'!$G13))),MONTH((N$2-N('Revenue Streams'!$G13))),1)+DAY('Revenue Streams'!$E13)-1,EOMONTH((N$2-N('Revenue Streams'!$G13)),0)))&lt;=IF('Revenue Streams'!$F13="",DATE(9999,1,1),'Revenue Streams'!$F13))+((MIN(EOMONTH((N$2-N('Revenue Streams'!$G13)),0)+DAY('Revenue Streams'!$E13),EOMONTH((N$2-N('Revenue Streams'!$G13)),1)))&gt;=(N$2-N('Revenue Streams'!$G13)))*((MIN(EOMONTH((N$2-N('Revenue Streams'!$G13)),0)+DAY('Revenue Streams'!$E13),EOMONTH((N$2-N('Revenue Streams'!$G13)),1)))&lt;=(N$3-N('Revenue Streams'!$G13)))*((MIN(EOMONTH((N$2-N('Revenue Streams'!$G13)),0)+DAY('Revenue Streams'!$E13),EOMONTH((N$2-N('Revenue Streams'!$G13)),1)))&gt;='Revenue Streams'!$E13)*((MIN(EOMONTH((N$2-N('Revenue Streams'!$G13)),0)+DAY('Revenue Streams'!$E13),EOMONTH((N$2-N('Revenue Streams'!$G13)),1)))&lt;=IF('Revenue Streams'!$F13="",DATE(9999,1,1),'Revenue Streams'!$F13))+((MIN(EOMONTH((N$2-N('Revenue Streams'!$G13)),1)+DAY('Revenue Streams'!$E13),EOMONTH((N$2-N('Revenue Streams'!$G13)),2)))&gt;=(N$2-N('Revenue Streams'!$G13)))*((MIN(EOMONTH((N$2-N('Revenue Streams'!$G13)),1)+DAY('Revenue Streams'!$E13),EOMONTH((N$2-N('Revenue Streams'!$G13)),2)))&lt;=(N$3-N('Revenue Streams'!$G13)))*((MIN(EOMONTH((N$2-N('Revenue Streams'!$G13)),1)+DAY('Revenue Streams'!$E13),EOMONTH((N$2-N('Revenue Streams'!$G13)),2)))&gt;='Revenue Streams'!$E13)*((MIN(EOMONTH((N$2-N('Revenue Streams'!$G13)),1)+DAY('Revenue Streams'!$E13),EOMONTH((N$2-N('Revenue Streams'!$G13)),2)))&lt;=IF('Revenue Streams'!$F13="",DATE(9999,1,1),'Revenue Streams'!$F13))),IF(('Revenue Streams'!$E13&gt;=(N$2-N('Revenue Streams'!$G13)))*('Revenue Streams'!$E13&lt;=(N$3-N('Revenue Streams'!$G13)))=1,'Revenue Streams'!$D13,0)))</f>
        <v/>
      </c>
      <c r="O15" s="22">
        <f>IF(OR('Revenue Streams'!$D13="",'Revenue Streams'!$E13=""),0,IF('Revenue Streams'!$C13="Monthly",'Revenue Streams'!$D13*(((MIN(DATE(YEAR((O$2-N('Revenue Streams'!$G13))),MONTH((O$2-N('Revenue Streams'!$G13))),1)+DAY('Revenue Streams'!$E13)-1,EOMONTH((O$2-N('Revenue Streams'!$G13)),0)))&gt;=(O$2-N('Revenue Streams'!$G13)))*((MIN(DATE(YEAR((O$2-N('Revenue Streams'!$G13))),MONTH((O$2-N('Revenue Streams'!$G13))),1)+DAY('Revenue Streams'!$E13)-1,EOMONTH((O$2-N('Revenue Streams'!$G13)),0)))&lt;=(O$3-N('Revenue Streams'!$G13)))*((MIN(DATE(YEAR((O$2-N('Revenue Streams'!$G13))),MONTH((O$2-N('Revenue Streams'!$G13))),1)+DAY('Revenue Streams'!$E13)-1,EOMONTH((O$2-N('Revenue Streams'!$G13)),0)))&gt;='Revenue Streams'!$E13)*((MIN(DATE(YEAR((O$2-N('Revenue Streams'!$G13))),MONTH((O$2-N('Revenue Streams'!$G13))),1)+DAY('Revenue Streams'!$E13)-1,EOMONTH((O$2-N('Revenue Streams'!$G13)),0)))&lt;=IF('Revenue Streams'!$F13="",DATE(9999,1,1),'Revenue Streams'!$F13))+((MIN(EOMONTH((O$2-N('Revenue Streams'!$G13)),0)+DAY('Revenue Streams'!$E13),EOMONTH((O$2-N('Revenue Streams'!$G13)),1)))&gt;=(O$2-N('Revenue Streams'!$G13)))*((MIN(EOMONTH((O$2-N('Revenue Streams'!$G13)),0)+DAY('Revenue Streams'!$E13),EOMONTH((O$2-N('Revenue Streams'!$G13)),1)))&lt;=(O$3-N('Revenue Streams'!$G13)))*((MIN(EOMONTH((O$2-N('Revenue Streams'!$G13)),0)+DAY('Revenue Streams'!$E13),EOMONTH((O$2-N('Revenue Streams'!$G13)),1)))&gt;='Revenue Streams'!$E13)*((MIN(EOMONTH((O$2-N('Revenue Streams'!$G13)),0)+DAY('Revenue Streams'!$E13),EOMONTH((O$2-N('Revenue Streams'!$G13)),1)))&lt;=IF('Revenue Streams'!$F13="",DATE(9999,1,1),'Revenue Streams'!$F13))+((MIN(EOMONTH((O$2-N('Revenue Streams'!$G13)),1)+DAY('Revenue Streams'!$E13),EOMONTH((O$2-N('Revenue Streams'!$G13)),2)))&gt;=(O$2-N('Revenue Streams'!$G13)))*((MIN(EOMONTH((O$2-N('Revenue Streams'!$G13)),1)+DAY('Revenue Streams'!$E13),EOMONTH((O$2-N('Revenue Streams'!$G13)),2)))&lt;=(O$3-N('Revenue Streams'!$G13)))*((MIN(EOMONTH((O$2-N('Revenue Streams'!$G13)),1)+DAY('Revenue Streams'!$E13),EOMONTH((O$2-N('Revenue Streams'!$G13)),2)))&gt;='Revenue Streams'!$E13)*((MIN(EOMONTH((O$2-N('Revenue Streams'!$G13)),1)+DAY('Revenue Streams'!$E13),EOMONTH((O$2-N('Revenue Streams'!$G13)),2)))&lt;=IF('Revenue Streams'!$F13="",DATE(9999,1,1),'Revenue Streams'!$F13))),IF(('Revenue Streams'!$E13&gt;=(O$2-N('Revenue Streams'!$G13)))*('Revenue Streams'!$E13&lt;=(O$3-N('Revenue Streams'!$G13)))=1,'Revenue Streams'!$D13,0)))</f>
        <v/>
      </c>
      <c r="Q15" s="22">
        <f>IF(OR('Revenue Streams'!$D13="",'Revenue Streams'!$E13=""),0,IF('Revenue Streams'!$C13="Monthly",'Revenue Streams'!$D13*(((MIN(DATE(YEAR((Q$2-N('Revenue Streams'!$G13))),MONTH((Q$2-N('Revenue Streams'!$G13))),1)+DAY('Revenue Streams'!$E13)-1,EOMONTH((Q$2-N('Revenue Streams'!$G13)),0)))&gt;=(Q$2-N('Revenue Streams'!$G13)))*((MIN(DATE(YEAR((Q$2-N('Revenue Streams'!$G13))),MONTH((Q$2-N('Revenue Streams'!$G13))),1)+DAY('Revenue Streams'!$E13)-1,EOMONTH((Q$2-N('Revenue Streams'!$G13)),0)))&lt;=(Q$3-N('Revenue Streams'!$G13)))*((MIN(DATE(YEAR((Q$2-N('Revenue Streams'!$G13))),MONTH((Q$2-N('Revenue Streams'!$G13))),1)+DAY('Revenue Streams'!$E13)-1,EOMONTH((Q$2-N('Revenue Streams'!$G13)),0)))&gt;='Revenue Streams'!$E13)*((MIN(DATE(YEAR((Q$2-N('Revenue Streams'!$G13))),MONTH((Q$2-N('Revenue Streams'!$G13))),1)+DAY('Revenue Streams'!$E13)-1,EOMONTH((Q$2-N('Revenue Streams'!$G13)),0)))&lt;=IF('Revenue Streams'!$F13="",DATE(9999,1,1),'Revenue Streams'!$F13))+((MIN(EOMONTH((Q$2-N('Revenue Streams'!$G13)),0)+DAY('Revenue Streams'!$E13),EOMONTH((Q$2-N('Revenue Streams'!$G13)),1)))&gt;=(Q$2-N('Revenue Streams'!$G13)))*((MIN(EOMONTH((Q$2-N('Revenue Streams'!$G13)),0)+DAY('Revenue Streams'!$E13),EOMONTH((Q$2-N('Revenue Streams'!$G13)),1)))&lt;=(Q$3-N('Revenue Streams'!$G13)))*((MIN(EOMONTH((Q$2-N('Revenue Streams'!$G13)),0)+DAY('Revenue Streams'!$E13),EOMONTH((Q$2-N('Revenue Streams'!$G13)),1)))&gt;='Revenue Streams'!$E13)*((MIN(EOMONTH((Q$2-N('Revenue Streams'!$G13)),0)+DAY('Revenue Streams'!$E13),EOMONTH((Q$2-N('Revenue Streams'!$G13)),1)))&lt;=IF('Revenue Streams'!$F13="",DATE(9999,1,1),'Revenue Streams'!$F13))+((MIN(EOMONTH((Q$2-N('Revenue Streams'!$G13)),1)+DAY('Revenue Streams'!$E13),EOMONTH((Q$2-N('Revenue Streams'!$G13)),2)))&gt;=(Q$2-N('Revenue Streams'!$G13)))*((MIN(EOMONTH((Q$2-N('Revenue Streams'!$G13)),1)+DAY('Revenue Streams'!$E13),EOMONTH((Q$2-N('Revenue Streams'!$G13)),2)))&lt;=(Q$3-N('Revenue Streams'!$G13)))*((MIN(EOMONTH((Q$2-N('Revenue Streams'!$G13)),1)+DAY('Revenue Streams'!$E13),EOMONTH((Q$2-N('Revenue Streams'!$G13)),2)))&gt;='Revenue Streams'!$E13)*((MIN(EOMONTH((Q$2-N('Revenue Streams'!$G13)),1)+DAY('Revenue Streams'!$E13),EOMONTH((Q$2-N('Revenue Streams'!$G13)),2)))&lt;=IF('Revenue Streams'!$F13="",DATE(9999,1,1),'Revenue Streams'!$F13))),IF(('Revenue Streams'!$E13&gt;=(Q$2-N('Revenue Streams'!$G13)))*('Revenue Streams'!$E13&lt;=(Q$3-N('Revenue Streams'!$G13)))=1,'Revenue Streams'!$D13,0)))</f>
        <v/>
      </c>
      <c r="R15" s="22">
        <f>IF(OR('Revenue Streams'!$D13="",'Revenue Streams'!$E13=""),0,IF('Revenue Streams'!$C13="Monthly",'Revenue Streams'!$D13*(((MIN(DATE(YEAR((R$2-N('Revenue Streams'!$G13))),MONTH((R$2-N('Revenue Streams'!$G13))),1)+DAY('Revenue Streams'!$E13)-1,EOMONTH((R$2-N('Revenue Streams'!$G13)),0)))&gt;=(R$2-N('Revenue Streams'!$G13)))*((MIN(DATE(YEAR((R$2-N('Revenue Streams'!$G13))),MONTH((R$2-N('Revenue Streams'!$G13))),1)+DAY('Revenue Streams'!$E13)-1,EOMONTH((R$2-N('Revenue Streams'!$G13)),0)))&lt;=(R$3-N('Revenue Streams'!$G13)))*((MIN(DATE(YEAR((R$2-N('Revenue Streams'!$G13))),MONTH((R$2-N('Revenue Streams'!$G13))),1)+DAY('Revenue Streams'!$E13)-1,EOMONTH((R$2-N('Revenue Streams'!$G13)),0)))&gt;='Revenue Streams'!$E13)*((MIN(DATE(YEAR((R$2-N('Revenue Streams'!$G13))),MONTH((R$2-N('Revenue Streams'!$G13))),1)+DAY('Revenue Streams'!$E13)-1,EOMONTH((R$2-N('Revenue Streams'!$G13)),0)))&lt;=IF('Revenue Streams'!$F13="",DATE(9999,1,1),'Revenue Streams'!$F13))+((MIN(EOMONTH((R$2-N('Revenue Streams'!$G13)),0)+DAY('Revenue Streams'!$E13),EOMONTH((R$2-N('Revenue Streams'!$G13)),1)))&gt;=(R$2-N('Revenue Streams'!$G13)))*((MIN(EOMONTH((R$2-N('Revenue Streams'!$G13)),0)+DAY('Revenue Streams'!$E13),EOMONTH((R$2-N('Revenue Streams'!$G13)),1)))&lt;=(R$3-N('Revenue Streams'!$G13)))*((MIN(EOMONTH((R$2-N('Revenue Streams'!$G13)),0)+DAY('Revenue Streams'!$E13),EOMONTH((R$2-N('Revenue Streams'!$G13)),1)))&gt;='Revenue Streams'!$E13)*((MIN(EOMONTH((R$2-N('Revenue Streams'!$G13)),0)+DAY('Revenue Streams'!$E13),EOMONTH((R$2-N('Revenue Streams'!$G13)),1)))&lt;=IF('Revenue Streams'!$F13="",DATE(9999,1,1),'Revenue Streams'!$F13))+((MIN(EOMONTH((R$2-N('Revenue Streams'!$G13)),1)+DAY('Revenue Streams'!$E13),EOMONTH((R$2-N('Revenue Streams'!$G13)),2)))&gt;=(R$2-N('Revenue Streams'!$G13)))*((MIN(EOMONTH((R$2-N('Revenue Streams'!$G13)),1)+DAY('Revenue Streams'!$E13),EOMONTH((R$2-N('Revenue Streams'!$G13)),2)))&lt;=(R$3-N('Revenue Streams'!$G13)))*((MIN(EOMONTH((R$2-N('Revenue Streams'!$G13)),1)+DAY('Revenue Streams'!$E13),EOMONTH((R$2-N('Revenue Streams'!$G13)),2)))&gt;='Revenue Streams'!$E13)*((MIN(EOMONTH((R$2-N('Revenue Streams'!$G13)),1)+DAY('Revenue Streams'!$E13),EOMONTH((R$2-N('Revenue Streams'!$G13)),2)))&lt;=IF('Revenue Streams'!$F13="",DATE(9999,1,1),'Revenue Streams'!$F13))),IF(('Revenue Streams'!$E13&gt;=(R$2-N('Revenue Streams'!$G13)))*('Revenue Streams'!$E13&lt;=(R$3-N('Revenue Streams'!$G13)))=1,'Revenue Streams'!$D13,0)))</f>
        <v/>
      </c>
      <c r="S15" s="22">
        <f>IF(OR('Revenue Streams'!$D13="",'Revenue Streams'!$E13=""),0,IF('Revenue Streams'!$C13="Monthly",'Revenue Streams'!$D13*(((MIN(DATE(YEAR((S$2-N('Revenue Streams'!$G13))),MONTH((S$2-N('Revenue Streams'!$G13))),1)+DAY('Revenue Streams'!$E13)-1,EOMONTH((S$2-N('Revenue Streams'!$G13)),0)))&gt;=(S$2-N('Revenue Streams'!$G13)))*((MIN(DATE(YEAR((S$2-N('Revenue Streams'!$G13))),MONTH((S$2-N('Revenue Streams'!$G13))),1)+DAY('Revenue Streams'!$E13)-1,EOMONTH((S$2-N('Revenue Streams'!$G13)),0)))&lt;=(S$3-N('Revenue Streams'!$G13)))*((MIN(DATE(YEAR((S$2-N('Revenue Streams'!$G13))),MONTH((S$2-N('Revenue Streams'!$G13))),1)+DAY('Revenue Streams'!$E13)-1,EOMONTH((S$2-N('Revenue Streams'!$G13)),0)))&gt;='Revenue Streams'!$E13)*((MIN(DATE(YEAR((S$2-N('Revenue Streams'!$G13))),MONTH((S$2-N('Revenue Streams'!$G13))),1)+DAY('Revenue Streams'!$E13)-1,EOMONTH((S$2-N('Revenue Streams'!$G13)),0)))&lt;=IF('Revenue Streams'!$F13="",DATE(9999,1,1),'Revenue Streams'!$F13))+((MIN(EOMONTH((S$2-N('Revenue Streams'!$G13)),0)+DAY('Revenue Streams'!$E13),EOMONTH((S$2-N('Revenue Streams'!$G13)),1)))&gt;=(S$2-N('Revenue Streams'!$G13)))*((MIN(EOMONTH((S$2-N('Revenue Streams'!$G13)),0)+DAY('Revenue Streams'!$E13),EOMONTH((S$2-N('Revenue Streams'!$G13)),1)))&lt;=(S$3-N('Revenue Streams'!$G13)))*((MIN(EOMONTH((S$2-N('Revenue Streams'!$G13)),0)+DAY('Revenue Streams'!$E13),EOMONTH((S$2-N('Revenue Streams'!$G13)),1)))&gt;='Revenue Streams'!$E13)*((MIN(EOMONTH((S$2-N('Revenue Streams'!$G13)),0)+DAY('Revenue Streams'!$E13),EOMONTH((S$2-N('Revenue Streams'!$G13)),1)))&lt;=IF('Revenue Streams'!$F13="",DATE(9999,1,1),'Revenue Streams'!$F13))+((MIN(EOMONTH((S$2-N('Revenue Streams'!$G13)),1)+DAY('Revenue Streams'!$E13),EOMONTH((S$2-N('Revenue Streams'!$G13)),2)))&gt;=(S$2-N('Revenue Streams'!$G13)))*((MIN(EOMONTH((S$2-N('Revenue Streams'!$G13)),1)+DAY('Revenue Streams'!$E13),EOMONTH((S$2-N('Revenue Streams'!$G13)),2)))&lt;=(S$3-N('Revenue Streams'!$G13)))*((MIN(EOMONTH((S$2-N('Revenue Streams'!$G13)),1)+DAY('Revenue Streams'!$E13),EOMONTH((S$2-N('Revenue Streams'!$G13)),2)))&gt;='Revenue Streams'!$E13)*((MIN(EOMONTH((S$2-N('Revenue Streams'!$G13)),1)+DAY('Revenue Streams'!$E13),EOMONTH((S$2-N('Revenue Streams'!$G13)),2)))&lt;=IF('Revenue Streams'!$F13="",DATE(9999,1,1),'Revenue Streams'!$F13))),IF(('Revenue Streams'!$E13&gt;=(S$2-N('Revenue Streams'!$G13)))*('Revenue Streams'!$E13&lt;=(S$3-N('Revenue Streams'!$G13)))=1,'Revenue Streams'!$D13,0)))</f>
        <v/>
      </c>
      <c r="T15" s="22">
        <f>IF(OR('Revenue Streams'!$D13="",'Revenue Streams'!$E13=""),0,IF('Revenue Streams'!$C13="Monthly",'Revenue Streams'!$D13*(((MIN(DATE(YEAR((T$2-N('Revenue Streams'!$G13))),MONTH((T$2-N('Revenue Streams'!$G13))),1)+DAY('Revenue Streams'!$E13)-1,EOMONTH((T$2-N('Revenue Streams'!$G13)),0)))&gt;=(T$2-N('Revenue Streams'!$G13)))*((MIN(DATE(YEAR((T$2-N('Revenue Streams'!$G13))),MONTH((T$2-N('Revenue Streams'!$G13))),1)+DAY('Revenue Streams'!$E13)-1,EOMONTH((T$2-N('Revenue Streams'!$G13)),0)))&lt;=(T$3-N('Revenue Streams'!$G13)))*((MIN(DATE(YEAR((T$2-N('Revenue Streams'!$G13))),MONTH((T$2-N('Revenue Streams'!$G13))),1)+DAY('Revenue Streams'!$E13)-1,EOMONTH((T$2-N('Revenue Streams'!$G13)),0)))&gt;='Revenue Streams'!$E13)*((MIN(DATE(YEAR((T$2-N('Revenue Streams'!$G13))),MONTH((T$2-N('Revenue Streams'!$G13))),1)+DAY('Revenue Streams'!$E13)-1,EOMONTH((T$2-N('Revenue Streams'!$G13)),0)))&lt;=IF('Revenue Streams'!$F13="",DATE(9999,1,1),'Revenue Streams'!$F13))+((MIN(EOMONTH((T$2-N('Revenue Streams'!$G13)),0)+DAY('Revenue Streams'!$E13),EOMONTH((T$2-N('Revenue Streams'!$G13)),1)))&gt;=(T$2-N('Revenue Streams'!$G13)))*((MIN(EOMONTH((T$2-N('Revenue Streams'!$G13)),0)+DAY('Revenue Streams'!$E13),EOMONTH((T$2-N('Revenue Streams'!$G13)),1)))&lt;=(T$3-N('Revenue Streams'!$G13)))*((MIN(EOMONTH((T$2-N('Revenue Streams'!$G13)),0)+DAY('Revenue Streams'!$E13),EOMONTH((T$2-N('Revenue Streams'!$G13)),1)))&gt;='Revenue Streams'!$E13)*((MIN(EOMONTH((T$2-N('Revenue Streams'!$G13)),0)+DAY('Revenue Streams'!$E13),EOMONTH((T$2-N('Revenue Streams'!$G13)),1)))&lt;=IF('Revenue Streams'!$F13="",DATE(9999,1,1),'Revenue Streams'!$F13))+((MIN(EOMONTH((T$2-N('Revenue Streams'!$G13)),1)+DAY('Revenue Streams'!$E13),EOMONTH((T$2-N('Revenue Streams'!$G13)),2)))&gt;=(T$2-N('Revenue Streams'!$G13)))*((MIN(EOMONTH((T$2-N('Revenue Streams'!$G13)),1)+DAY('Revenue Streams'!$E13),EOMONTH((T$2-N('Revenue Streams'!$G13)),2)))&lt;=(T$3-N('Revenue Streams'!$G13)))*((MIN(EOMONTH((T$2-N('Revenue Streams'!$G13)),1)+DAY('Revenue Streams'!$E13),EOMONTH((T$2-N('Revenue Streams'!$G13)),2)))&gt;='Revenue Streams'!$E13)*((MIN(EOMONTH((T$2-N('Revenue Streams'!$G13)),1)+DAY('Revenue Streams'!$E13),EOMONTH((T$2-N('Revenue Streams'!$G13)),2)))&lt;=IF('Revenue Streams'!$F13="",DATE(9999,1,1),'Revenue Streams'!$F13))),IF(('Revenue Streams'!$E13&gt;=(T$2-N('Revenue Streams'!$G13)))*('Revenue Streams'!$E13&lt;=(T$3-N('Revenue Streams'!$G13)))=1,'Revenue Streams'!$D13,0)))</f>
        <v/>
      </c>
      <c r="U15" s="22">
        <f>IF(OR('Revenue Streams'!$D13="",'Revenue Streams'!$E13=""),0,IF('Revenue Streams'!$C13="Monthly",'Revenue Streams'!$D13*(((MIN(DATE(YEAR((U$2-N('Revenue Streams'!$G13))),MONTH((U$2-N('Revenue Streams'!$G13))),1)+DAY('Revenue Streams'!$E13)-1,EOMONTH((U$2-N('Revenue Streams'!$G13)),0)))&gt;=(U$2-N('Revenue Streams'!$G13)))*((MIN(DATE(YEAR((U$2-N('Revenue Streams'!$G13))),MONTH((U$2-N('Revenue Streams'!$G13))),1)+DAY('Revenue Streams'!$E13)-1,EOMONTH((U$2-N('Revenue Streams'!$G13)),0)))&lt;=(U$3-N('Revenue Streams'!$G13)))*((MIN(DATE(YEAR((U$2-N('Revenue Streams'!$G13))),MONTH((U$2-N('Revenue Streams'!$G13))),1)+DAY('Revenue Streams'!$E13)-1,EOMONTH((U$2-N('Revenue Streams'!$G13)),0)))&gt;='Revenue Streams'!$E13)*((MIN(DATE(YEAR((U$2-N('Revenue Streams'!$G13))),MONTH((U$2-N('Revenue Streams'!$G13))),1)+DAY('Revenue Streams'!$E13)-1,EOMONTH((U$2-N('Revenue Streams'!$G13)),0)))&lt;=IF('Revenue Streams'!$F13="",DATE(9999,1,1),'Revenue Streams'!$F13))+((MIN(EOMONTH((U$2-N('Revenue Streams'!$G13)),0)+DAY('Revenue Streams'!$E13),EOMONTH((U$2-N('Revenue Streams'!$G13)),1)))&gt;=(U$2-N('Revenue Streams'!$G13)))*((MIN(EOMONTH((U$2-N('Revenue Streams'!$G13)),0)+DAY('Revenue Streams'!$E13),EOMONTH((U$2-N('Revenue Streams'!$G13)),1)))&lt;=(U$3-N('Revenue Streams'!$G13)))*((MIN(EOMONTH((U$2-N('Revenue Streams'!$G13)),0)+DAY('Revenue Streams'!$E13),EOMONTH((U$2-N('Revenue Streams'!$G13)),1)))&gt;='Revenue Streams'!$E13)*((MIN(EOMONTH((U$2-N('Revenue Streams'!$G13)),0)+DAY('Revenue Streams'!$E13),EOMONTH((U$2-N('Revenue Streams'!$G13)),1)))&lt;=IF('Revenue Streams'!$F13="",DATE(9999,1,1),'Revenue Streams'!$F13))+((MIN(EOMONTH((U$2-N('Revenue Streams'!$G13)),1)+DAY('Revenue Streams'!$E13),EOMONTH((U$2-N('Revenue Streams'!$G13)),2)))&gt;=(U$2-N('Revenue Streams'!$G13)))*((MIN(EOMONTH((U$2-N('Revenue Streams'!$G13)),1)+DAY('Revenue Streams'!$E13),EOMONTH((U$2-N('Revenue Streams'!$G13)),2)))&lt;=(U$3-N('Revenue Streams'!$G13)))*((MIN(EOMONTH((U$2-N('Revenue Streams'!$G13)),1)+DAY('Revenue Streams'!$E13),EOMONTH((U$2-N('Revenue Streams'!$G13)),2)))&gt;='Revenue Streams'!$E13)*((MIN(EOMONTH((U$2-N('Revenue Streams'!$G13)),1)+DAY('Revenue Streams'!$E13),EOMONTH((U$2-N('Revenue Streams'!$G13)),2)))&lt;=IF('Revenue Streams'!$F13="",DATE(9999,1,1),'Revenue Streams'!$F13))),IF(('Revenue Streams'!$E13&gt;=(U$2-N('Revenue Streams'!$G13)))*('Revenue Streams'!$E13&lt;=(U$3-N('Revenue Streams'!$G13)))=1,'Revenue Streams'!$D13,0)))</f>
        <v/>
      </c>
      <c r="V15" s="22">
        <f>IF(OR('Revenue Streams'!$D13="",'Revenue Streams'!$E13=""),0,IF('Revenue Streams'!$C13="Monthly",'Revenue Streams'!$D13*(((MIN(DATE(YEAR((V$2-N('Revenue Streams'!$G13))),MONTH((V$2-N('Revenue Streams'!$G13))),1)+DAY('Revenue Streams'!$E13)-1,EOMONTH((V$2-N('Revenue Streams'!$G13)),0)))&gt;=(V$2-N('Revenue Streams'!$G13)))*((MIN(DATE(YEAR((V$2-N('Revenue Streams'!$G13))),MONTH((V$2-N('Revenue Streams'!$G13))),1)+DAY('Revenue Streams'!$E13)-1,EOMONTH((V$2-N('Revenue Streams'!$G13)),0)))&lt;=(V$3-N('Revenue Streams'!$G13)))*((MIN(DATE(YEAR((V$2-N('Revenue Streams'!$G13))),MONTH((V$2-N('Revenue Streams'!$G13))),1)+DAY('Revenue Streams'!$E13)-1,EOMONTH((V$2-N('Revenue Streams'!$G13)),0)))&gt;='Revenue Streams'!$E13)*((MIN(DATE(YEAR((V$2-N('Revenue Streams'!$G13))),MONTH((V$2-N('Revenue Streams'!$G13))),1)+DAY('Revenue Streams'!$E13)-1,EOMONTH((V$2-N('Revenue Streams'!$G13)),0)))&lt;=IF('Revenue Streams'!$F13="",DATE(9999,1,1),'Revenue Streams'!$F13))+((MIN(EOMONTH((V$2-N('Revenue Streams'!$G13)),0)+DAY('Revenue Streams'!$E13),EOMONTH((V$2-N('Revenue Streams'!$G13)),1)))&gt;=(V$2-N('Revenue Streams'!$G13)))*((MIN(EOMONTH((V$2-N('Revenue Streams'!$G13)),0)+DAY('Revenue Streams'!$E13),EOMONTH((V$2-N('Revenue Streams'!$G13)),1)))&lt;=(V$3-N('Revenue Streams'!$G13)))*((MIN(EOMONTH((V$2-N('Revenue Streams'!$G13)),0)+DAY('Revenue Streams'!$E13),EOMONTH((V$2-N('Revenue Streams'!$G13)),1)))&gt;='Revenue Streams'!$E13)*((MIN(EOMONTH((V$2-N('Revenue Streams'!$G13)),0)+DAY('Revenue Streams'!$E13),EOMONTH((V$2-N('Revenue Streams'!$G13)),1)))&lt;=IF('Revenue Streams'!$F13="",DATE(9999,1,1),'Revenue Streams'!$F13))+((MIN(EOMONTH((V$2-N('Revenue Streams'!$G13)),1)+DAY('Revenue Streams'!$E13),EOMONTH((V$2-N('Revenue Streams'!$G13)),2)))&gt;=(V$2-N('Revenue Streams'!$G13)))*((MIN(EOMONTH((V$2-N('Revenue Streams'!$G13)),1)+DAY('Revenue Streams'!$E13),EOMONTH((V$2-N('Revenue Streams'!$G13)),2)))&lt;=(V$3-N('Revenue Streams'!$G13)))*((MIN(EOMONTH((V$2-N('Revenue Streams'!$G13)),1)+DAY('Revenue Streams'!$E13),EOMONTH((V$2-N('Revenue Streams'!$G13)),2)))&gt;='Revenue Streams'!$E13)*((MIN(EOMONTH((V$2-N('Revenue Streams'!$G13)),1)+DAY('Revenue Streams'!$E13),EOMONTH((V$2-N('Revenue Streams'!$G13)),2)))&lt;=IF('Revenue Streams'!$F13="",DATE(9999,1,1),'Revenue Streams'!$F13))),IF(('Revenue Streams'!$E13&gt;=(V$2-N('Revenue Streams'!$G13)))*('Revenue Streams'!$E13&lt;=(V$3-N('Revenue Streams'!$G13)))=1,'Revenue Streams'!$D13,0)))</f>
        <v/>
      </c>
      <c r="W15" s="22">
        <f>IF(OR('Revenue Streams'!$D13="",'Revenue Streams'!$E13=""),0,IF('Revenue Streams'!$C13="Monthly",'Revenue Streams'!$D13*(((MIN(DATE(YEAR((W$2-N('Revenue Streams'!$G13))),MONTH((W$2-N('Revenue Streams'!$G13))),1)+DAY('Revenue Streams'!$E13)-1,EOMONTH((W$2-N('Revenue Streams'!$G13)),0)))&gt;=(W$2-N('Revenue Streams'!$G13)))*((MIN(DATE(YEAR((W$2-N('Revenue Streams'!$G13))),MONTH((W$2-N('Revenue Streams'!$G13))),1)+DAY('Revenue Streams'!$E13)-1,EOMONTH((W$2-N('Revenue Streams'!$G13)),0)))&lt;=(W$3-N('Revenue Streams'!$G13)))*((MIN(DATE(YEAR((W$2-N('Revenue Streams'!$G13))),MONTH((W$2-N('Revenue Streams'!$G13))),1)+DAY('Revenue Streams'!$E13)-1,EOMONTH((W$2-N('Revenue Streams'!$G13)),0)))&gt;='Revenue Streams'!$E13)*((MIN(DATE(YEAR((W$2-N('Revenue Streams'!$G13))),MONTH((W$2-N('Revenue Streams'!$G13))),1)+DAY('Revenue Streams'!$E13)-1,EOMONTH((W$2-N('Revenue Streams'!$G13)),0)))&lt;=IF('Revenue Streams'!$F13="",DATE(9999,1,1),'Revenue Streams'!$F13))+((MIN(EOMONTH((W$2-N('Revenue Streams'!$G13)),0)+DAY('Revenue Streams'!$E13),EOMONTH((W$2-N('Revenue Streams'!$G13)),1)))&gt;=(W$2-N('Revenue Streams'!$G13)))*((MIN(EOMONTH((W$2-N('Revenue Streams'!$G13)),0)+DAY('Revenue Streams'!$E13),EOMONTH((W$2-N('Revenue Streams'!$G13)),1)))&lt;=(W$3-N('Revenue Streams'!$G13)))*((MIN(EOMONTH((W$2-N('Revenue Streams'!$G13)),0)+DAY('Revenue Streams'!$E13),EOMONTH((W$2-N('Revenue Streams'!$G13)),1)))&gt;='Revenue Streams'!$E13)*((MIN(EOMONTH((W$2-N('Revenue Streams'!$G13)),0)+DAY('Revenue Streams'!$E13),EOMONTH((W$2-N('Revenue Streams'!$G13)),1)))&lt;=IF('Revenue Streams'!$F13="",DATE(9999,1,1),'Revenue Streams'!$F13))+((MIN(EOMONTH((W$2-N('Revenue Streams'!$G13)),1)+DAY('Revenue Streams'!$E13),EOMONTH((W$2-N('Revenue Streams'!$G13)),2)))&gt;=(W$2-N('Revenue Streams'!$G13)))*((MIN(EOMONTH((W$2-N('Revenue Streams'!$G13)),1)+DAY('Revenue Streams'!$E13),EOMONTH((W$2-N('Revenue Streams'!$G13)),2)))&lt;=(W$3-N('Revenue Streams'!$G13)))*((MIN(EOMONTH((W$2-N('Revenue Streams'!$G13)),1)+DAY('Revenue Streams'!$E13),EOMONTH((W$2-N('Revenue Streams'!$G13)),2)))&gt;='Revenue Streams'!$E13)*((MIN(EOMONTH((W$2-N('Revenue Streams'!$G13)),1)+DAY('Revenue Streams'!$E13),EOMONTH((W$2-N('Revenue Streams'!$G13)),2)))&lt;=IF('Revenue Streams'!$F13="",DATE(9999,1,1),'Revenue Streams'!$F13))),IF(('Revenue Streams'!$E13&gt;=(W$2-N('Revenue Streams'!$G13)))*('Revenue Streams'!$E13&lt;=(W$3-N('Revenue Streams'!$G13)))=1,'Revenue Streams'!$D13,0)))</f>
        <v/>
      </c>
      <c r="X15" s="22">
        <f>IF(OR('Revenue Streams'!$D13="",'Revenue Streams'!$E13=""),0,IF('Revenue Streams'!$C13="Monthly",'Revenue Streams'!$D13*(((MIN(DATE(YEAR((X$2-N('Revenue Streams'!$G13))),MONTH((X$2-N('Revenue Streams'!$G13))),1)+DAY('Revenue Streams'!$E13)-1,EOMONTH((X$2-N('Revenue Streams'!$G13)),0)))&gt;=(X$2-N('Revenue Streams'!$G13)))*((MIN(DATE(YEAR((X$2-N('Revenue Streams'!$G13))),MONTH((X$2-N('Revenue Streams'!$G13))),1)+DAY('Revenue Streams'!$E13)-1,EOMONTH((X$2-N('Revenue Streams'!$G13)),0)))&lt;=(X$3-N('Revenue Streams'!$G13)))*((MIN(DATE(YEAR((X$2-N('Revenue Streams'!$G13))),MONTH((X$2-N('Revenue Streams'!$G13))),1)+DAY('Revenue Streams'!$E13)-1,EOMONTH((X$2-N('Revenue Streams'!$G13)),0)))&gt;='Revenue Streams'!$E13)*((MIN(DATE(YEAR((X$2-N('Revenue Streams'!$G13))),MONTH((X$2-N('Revenue Streams'!$G13))),1)+DAY('Revenue Streams'!$E13)-1,EOMONTH((X$2-N('Revenue Streams'!$G13)),0)))&lt;=IF('Revenue Streams'!$F13="",DATE(9999,1,1),'Revenue Streams'!$F13))+((MIN(EOMONTH((X$2-N('Revenue Streams'!$G13)),0)+DAY('Revenue Streams'!$E13),EOMONTH((X$2-N('Revenue Streams'!$G13)),1)))&gt;=(X$2-N('Revenue Streams'!$G13)))*((MIN(EOMONTH((X$2-N('Revenue Streams'!$G13)),0)+DAY('Revenue Streams'!$E13),EOMONTH((X$2-N('Revenue Streams'!$G13)),1)))&lt;=(X$3-N('Revenue Streams'!$G13)))*((MIN(EOMONTH((X$2-N('Revenue Streams'!$G13)),0)+DAY('Revenue Streams'!$E13),EOMONTH((X$2-N('Revenue Streams'!$G13)),1)))&gt;='Revenue Streams'!$E13)*((MIN(EOMONTH((X$2-N('Revenue Streams'!$G13)),0)+DAY('Revenue Streams'!$E13),EOMONTH((X$2-N('Revenue Streams'!$G13)),1)))&lt;=IF('Revenue Streams'!$F13="",DATE(9999,1,1),'Revenue Streams'!$F13))+((MIN(EOMONTH((X$2-N('Revenue Streams'!$G13)),1)+DAY('Revenue Streams'!$E13),EOMONTH((X$2-N('Revenue Streams'!$G13)),2)))&gt;=(X$2-N('Revenue Streams'!$G13)))*((MIN(EOMONTH((X$2-N('Revenue Streams'!$G13)),1)+DAY('Revenue Streams'!$E13),EOMONTH((X$2-N('Revenue Streams'!$G13)),2)))&lt;=(X$3-N('Revenue Streams'!$G13)))*((MIN(EOMONTH((X$2-N('Revenue Streams'!$G13)),1)+DAY('Revenue Streams'!$E13),EOMONTH((X$2-N('Revenue Streams'!$G13)),2)))&gt;='Revenue Streams'!$E13)*((MIN(EOMONTH((X$2-N('Revenue Streams'!$G13)),1)+DAY('Revenue Streams'!$E13),EOMONTH((X$2-N('Revenue Streams'!$G13)),2)))&lt;=IF('Revenue Streams'!$F13="",DATE(9999,1,1),'Revenue Streams'!$F13))),IF(('Revenue Streams'!$E13&gt;=(X$2-N('Revenue Streams'!$G13)))*('Revenue Streams'!$E13&lt;=(X$3-N('Revenue Streams'!$G13)))=1,'Revenue Streams'!$D13,0)))</f>
        <v/>
      </c>
      <c r="Y15" s="22">
        <f>IF(OR('Revenue Streams'!$D13="",'Revenue Streams'!$E13=""),0,IF('Revenue Streams'!$C13="Monthly",'Revenue Streams'!$D13*(((MIN(DATE(YEAR((Y$2-N('Revenue Streams'!$G13))),MONTH((Y$2-N('Revenue Streams'!$G13))),1)+DAY('Revenue Streams'!$E13)-1,EOMONTH((Y$2-N('Revenue Streams'!$G13)),0)))&gt;=(Y$2-N('Revenue Streams'!$G13)))*((MIN(DATE(YEAR((Y$2-N('Revenue Streams'!$G13))),MONTH((Y$2-N('Revenue Streams'!$G13))),1)+DAY('Revenue Streams'!$E13)-1,EOMONTH((Y$2-N('Revenue Streams'!$G13)),0)))&lt;=(Y$3-N('Revenue Streams'!$G13)))*((MIN(DATE(YEAR((Y$2-N('Revenue Streams'!$G13))),MONTH((Y$2-N('Revenue Streams'!$G13))),1)+DAY('Revenue Streams'!$E13)-1,EOMONTH((Y$2-N('Revenue Streams'!$G13)),0)))&gt;='Revenue Streams'!$E13)*((MIN(DATE(YEAR((Y$2-N('Revenue Streams'!$G13))),MONTH((Y$2-N('Revenue Streams'!$G13))),1)+DAY('Revenue Streams'!$E13)-1,EOMONTH((Y$2-N('Revenue Streams'!$G13)),0)))&lt;=IF('Revenue Streams'!$F13="",DATE(9999,1,1),'Revenue Streams'!$F13))+((MIN(EOMONTH((Y$2-N('Revenue Streams'!$G13)),0)+DAY('Revenue Streams'!$E13),EOMONTH((Y$2-N('Revenue Streams'!$G13)),1)))&gt;=(Y$2-N('Revenue Streams'!$G13)))*((MIN(EOMONTH((Y$2-N('Revenue Streams'!$G13)),0)+DAY('Revenue Streams'!$E13),EOMONTH((Y$2-N('Revenue Streams'!$G13)),1)))&lt;=(Y$3-N('Revenue Streams'!$G13)))*((MIN(EOMONTH((Y$2-N('Revenue Streams'!$G13)),0)+DAY('Revenue Streams'!$E13),EOMONTH((Y$2-N('Revenue Streams'!$G13)),1)))&gt;='Revenue Streams'!$E13)*((MIN(EOMONTH((Y$2-N('Revenue Streams'!$G13)),0)+DAY('Revenue Streams'!$E13),EOMONTH((Y$2-N('Revenue Streams'!$G13)),1)))&lt;=IF('Revenue Streams'!$F13="",DATE(9999,1,1),'Revenue Streams'!$F13))+((MIN(EOMONTH((Y$2-N('Revenue Streams'!$G13)),1)+DAY('Revenue Streams'!$E13),EOMONTH((Y$2-N('Revenue Streams'!$G13)),2)))&gt;=(Y$2-N('Revenue Streams'!$G13)))*((MIN(EOMONTH((Y$2-N('Revenue Streams'!$G13)),1)+DAY('Revenue Streams'!$E13),EOMONTH((Y$2-N('Revenue Streams'!$G13)),2)))&lt;=(Y$3-N('Revenue Streams'!$G13)))*((MIN(EOMONTH((Y$2-N('Revenue Streams'!$G13)),1)+DAY('Revenue Streams'!$E13),EOMONTH((Y$2-N('Revenue Streams'!$G13)),2)))&gt;='Revenue Streams'!$E13)*((MIN(EOMONTH((Y$2-N('Revenue Streams'!$G13)),1)+DAY('Revenue Streams'!$E13),EOMONTH((Y$2-N('Revenue Streams'!$G13)),2)))&lt;=IF('Revenue Streams'!$F13="",DATE(9999,1,1),'Revenue Streams'!$F13))),IF(('Revenue Streams'!$E13&gt;=(Y$2-N('Revenue Streams'!$G13)))*('Revenue Streams'!$E13&lt;=(Y$3-N('Revenue Streams'!$G13)))=1,'Revenue Streams'!$D13,0)))</f>
        <v/>
      </c>
      <c r="Z15" s="22">
        <f>IF(OR('Revenue Streams'!$D13="",'Revenue Streams'!$E13=""),0,IF('Revenue Streams'!$C13="Monthly",'Revenue Streams'!$D13*(((MIN(DATE(YEAR((Z$2-N('Revenue Streams'!$G13))),MONTH((Z$2-N('Revenue Streams'!$G13))),1)+DAY('Revenue Streams'!$E13)-1,EOMONTH((Z$2-N('Revenue Streams'!$G13)),0)))&gt;=(Z$2-N('Revenue Streams'!$G13)))*((MIN(DATE(YEAR((Z$2-N('Revenue Streams'!$G13))),MONTH((Z$2-N('Revenue Streams'!$G13))),1)+DAY('Revenue Streams'!$E13)-1,EOMONTH((Z$2-N('Revenue Streams'!$G13)),0)))&lt;=(Z$3-N('Revenue Streams'!$G13)))*((MIN(DATE(YEAR((Z$2-N('Revenue Streams'!$G13))),MONTH((Z$2-N('Revenue Streams'!$G13))),1)+DAY('Revenue Streams'!$E13)-1,EOMONTH((Z$2-N('Revenue Streams'!$G13)),0)))&gt;='Revenue Streams'!$E13)*((MIN(DATE(YEAR((Z$2-N('Revenue Streams'!$G13))),MONTH((Z$2-N('Revenue Streams'!$G13))),1)+DAY('Revenue Streams'!$E13)-1,EOMONTH((Z$2-N('Revenue Streams'!$G13)),0)))&lt;=IF('Revenue Streams'!$F13="",DATE(9999,1,1),'Revenue Streams'!$F13))+((MIN(EOMONTH((Z$2-N('Revenue Streams'!$G13)),0)+DAY('Revenue Streams'!$E13),EOMONTH((Z$2-N('Revenue Streams'!$G13)),1)))&gt;=(Z$2-N('Revenue Streams'!$G13)))*((MIN(EOMONTH((Z$2-N('Revenue Streams'!$G13)),0)+DAY('Revenue Streams'!$E13),EOMONTH((Z$2-N('Revenue Streams'!$G13)),1)))&lt;=(Z$3-N('Revenue Streams'!$G13)))*((MIN(EOMONTH((Z$2-N('Revenue Streams'!$G13)),0)+DAY('Revenue Streams'!$E13),EOMONTH((Z$2-N('Revenue Streams'!$G13)),1)))&gt;='Revenue Streams'!$E13)*((MIN(EOMONTH((Z$2-N('Revenue Streams'!$G13)),0)+DAY('Revenue Streams'!$E13),EOMONTH((Z$2-N('Revenue Streams'!$G13)),1)))&lt;=IF('Revenue Streams'!$F13="",DATE(9999,1,1),'Revenue Streams'!$F13))+((MIN(EOMONTH((Z$2-N('Revenue Streams'!$G13)),1)+DAY('Revenue Streams'!$E13),EOMONTH((Z$2-N('Revenue Streams'!$G13)),2)))&gt;=(Z$2-N('Revenue Streams'!$G13)))*((MIN(EOMONTH((Z$2-N('Revenue Streams'!$G13)),1)+DAY('Revenue Streams'!$E13),EOMONTH((Z$2-N('Revenue Streams'!$G13)),2)))&lt;=(Z$3-N('Revenue Streams'!$G13)))*((MIN(EOMONTH((Z$2-N('Revenue Streams'!$G13)),1)+DAY('Revenue Streams'!$E13),EOMONTH((Z$2-N('Revenue Streams'!$G13)),2)))&gt;='Revenue Streams'!$E13)*((MIN(EOMONTH((Z$2-N('Revenue Streams'!$G13)),1)+DAY('Revenue Streams'!$E13),EOMONTH((Z$2-N('Revenue Streams'!$G13)),2)))&lt;=IF('Revenue Streams'!$F13="",DATE(9999,1,1),'Revenue Streams'!$F13))),IF(('Revenue Streams'!$E13&gt;=(Z$2-N('Revenue Streams'!$G13)))*('Revenue Streams'!$E13&lt;=(Z$3-N('Revenue Streams'!$G13)))=1,'Revenue Streams'!$D13,0)))</f>
        <v/>
      </c>
      <c r="AA15" s="22">
        <f>IF(OR('Revenue Streams'!$D13="",'Revenue Streams'!$E13=""),0,IF('Revenue Streams'!$C13="Monthly",'Revenue Streams'!$D13*(((MIN(DATE(YEAR((AA$2-N('Revenue Streams'!$G13))),MONTH((AA$2-N('Revenue Streams'!$G13))),1)+DAY('Revenue Streams'!$E13)-1,EOMONTH((AA$2-N('Revenue Streams'!$G13)),0)))&gt;=(AA$2-N('Revenue Streams'!$G13)))*((MIN(DATE(YEAR((AA$2-N('Revenue Streams'!$G13))),MONTH((AA$2-N('Revenue Streams'!$G13))),1)+DAY('Revenue Streams'!$E13)-1,EOMONTH((AA$2-N('Revenue Streams'!$G13)),0)))&lt;=(AA$3-N('Revenue Streams'!$G13)))*((MIN(DATE(YEAR((AA$2-N('Revenue Streams'!$G13))),MONTH((AA$2-N('Revenue Streams'!$G13))),1)+DAY('Revenue Streams'!$E13)-1,EOMONTH((AA$2-N('Revenue Streams'!$G13)),0)))&gt;='Revenue Streams'!$E13)*((MIN(DATE(YEAR((AA$2-N('Revenue Streams'!$G13))),MONTH((AA$2-N('Revenue Streams'!$G13))),1)+DAY('Revenue Streams'!$E13)-1,EOMONTH((AA$2-N('Revenue Streams'!$G13)),0)))&lt;=IF('Revenue Streams'!$F13="",DATE(9999,1,1),'Revenue Streams'!$F13))+((MIN(EOMONTH((AA$2-N('Revenue Streams'!$G13)),0)+DAY('Revenue Streams'!$E13),EOMONTH((AA$2-N('Revenue Streams'!$G13)),1)))&gt;=(AA$2-N('Revenue Streams'!$G13)))*((MIN(EOMONTH((AA$2-N('Revenue Streams'!$G13)),0)+DAY('Revenue Streams'!$E13),EOMONTH((AA$2-N('Revenue Streams'!$G13)),1)))&lt;=(AA$3-N('Revenue Streams'!$G13)))*((MIN(EOMONTH((AA$2-N('Revenue Streams'!$G13)),0)+DAY('Revenue Streams'!$E13),EOMONTH((AA$2-N('Revenue Streams'!$G13)),1)))&gt;='Revenue Streams'!$E13)*((MIN(EOMONTH((AA$2-N('Revenue Streams'!$G13)),0)+DAY('Revenue Streams'!$E13),EOMONTH((AA$2-N('Revenue Streams'!$G13)),1)))&lt;=IF('Revenue Streams'!$F13="",DATE(9999,1,1),'Revenue Streams'!$F13))+((MIN(EOMONTH((AA$2-N('Revenue Streams'!$G13)),1)+DAY('Revenue Streams'!$E13),EOMONTH((AA$2-N('Revenue Streams'!$G13)),2)))&gt;=(AA$2-N('Revenue Streams'!$G13)))*((MIN(EOMONTH((AA$2-N('Revenue Streams'!$G13)),1)+DAY('Revenue Streams'!$E13),EOMONTH((AA$2-N('Revenue Streams'!$G13)),2)))&lt;=(AA$3-N('Revenue Streams'!$G13)))*((MIN(EOMONTH((AA$2-N('Revenue Streams'!$G13)),1)+DAY('Revenue Streams'!$E13),EOMONTH((AA$2-N('Revenue Streams'!$G13)),2)))&gt;='Revenue Streams'!$E13)*((MIN(EOMONTH((AA$2-N('Revenue Streams'!$G13)),1)+DAY('Revenue Streams'!$E13),EOMONTH((AA$2-N('Revenue Streams'!$G13)),2)))&lt;=IF('Revenue Streams'!$F13="",DATE(9999,1,1),'Revenue Streams'!$F13))),IF(('Revenue Streams'!$E13&gt;=(AA$2-N('Revenue Streams'!$G13)))*('Revenue Streams'!$E13&lt;=(AA$3-N('Revenue Streams'!$G13)))=1,'Revenue Streams'!$D13,0)))</f>
        <v/>
      </c>
      <c r="AB15" s="22">
        <f>IF(OR('Revenue Streams'!$D13="",'Revenue Streams'!$E13=""),0,IF('Revenue Streams'!$C13="Monthly",'Revenue Streams'!$D13*(((MIN(DATE(YEAR((AB$2-N('Revenue Streams'!$G13))),MONTH((AB$2-N('Revenue Streams'!$G13))),1)+DAY('Revenue Streams'!$E13)-1,EOMONTH((AB$2-N('Revenue Streams'!$G13)),0)))&gt;=(AB$2-N('Revenue Streams'!$G13)))*((MIN(DATE(YEAR((AB$2-N('Revenue Streams'!$G13))),MONTH((AB$2-N('Revenue Streams'!$G13))),1)+DAY('Revenue Streams'!$E13)-1,EOMONTH((AB$2-N('Revenue Streams'!$G13)),0)))&lt;=(AB$3-N('Revenue Streams'!$G13)))*((MIN(DATE(YEAR((AB$2-N('Revenue Streams'!$G13))),MONTH((AB$2-N('Revenue Streams'!$G13))),1)+DAY('Revenue Streams'!$E13)-1,EOMONTH((AB$2-N('Revenue Streams'!$G13)),0)))&gt;='Revenue Streams'!$E13)*((MIN(DATE(YEAR((AB$2-N('Revenue Streams'!$G13))),MONTH((AB$2-N('Revenue Streams'!$G13))),1)+DAY('Revenue Streams'!$E13)-1,EOMONTH((AB$2-N('Revenue Streams'!$G13)),0)))&lt;=IF('Revenue Streams'!$F13="",DATE(9999,1,1),'Revenue Streams'!$F13))+((MIN(EOMONTH((AB$2-N('Revenue Streams'!$G13)),0)+DAY('Revenue Streams'!$E13),EOMONTH((AB$2-N('Revenue Streams'!$G13)),1)))&gt;=(AB$2-N('Revenue Streams'!$G13)))*((MIN(EOMONTH((AB$2-N('Revenue Streams'!$G13)),0)+DAY('Revenue Streams'!$E13),EOMONTH((AB$2-N('Revenue Streams'!$G13)),1)))&lt;=(AB$3-N('Revenue Streams'!$G13)))*((MIN(EOMONTH((AB$2-N('Revenue Streams'!$G13)),0)+DAY('Revenue Streams'!$E13),EOMONTH((AB$2-N('Revenue Streams'!$G13)),1)))&gt;='Revenue Streams'!$E13)*((MIN(EOMONTH((AB$2-N('Revenue Streams'!$G13)),0)+DAY('Revenue Streams'!$E13),EOMONTH((AB$2-N('Revenue Streams'!$G13)),1)))&lt;=IF('Revenue Streams'!$F13="",DATE(9999,1,1),'Revenue Streams'!$F13))+((MIN(EOMONTH((AB$2-N('Revenue Streams'!$G13)),1)+DAY('Revenue Streams'!$E13),EOMONTH((AB$2-N('Revenue Streams'!$G13)),2)))&gt;=(AB$2-N('Revenue Streams'!$G13)))*((MIN(EOMONTH((AB$2-N('Revenue Streams'!$G13)),1)+DAY('Revenue Streams'!$E13),EOMONTH((AB$2-N('Revenue Streams'!$G13)),2)))&lt;=(AB$3-N('Revenue Streams'!$G13)))*((MIN(EOMONTH((AB$2-N('Revenue Streams'!$G13)),1)+DAY('Revenue Streams'!$E13),EOMONTH((AB$2-N('Revenue Streams'!$G13)),2)))&gt;='Revenue Streams'!$E13)*((MIN(EOMONTH((AB$2-N('Revenue Streams'!$G13)),1)+DAY('Revenue Streams'!$E13),EOMONTH((AB$2-N('Revenue Streams'!$G13)),2)))&lt;=IF('Revenue Streams'!$F13="",DATE(9999,1,1),'Revenue Streams'!$F13))),IF(('Revenue Streams'!$E13&gt;=(AB$2-N('Revenue Streams'!$G13)))*('Revenue Streams'!$E13&lt;=(AB$3-N('Revenue Streams'!$G13)))=1,'Revenue Streams'!$D13,0)))</f>
        <v/>
      </c>
    </row>
    <row r="16" ht="15" customHeight="1" s="23">
      <c r="A16" s="22">
        <f>IF('Revenue Streams'!$B14="","",'Revenue Streams'!$B14)</f>
        <v/>
      </c>
      <c r="B16" s="22">
        <f>IF('Revenue Streams'!$A14="","",'Revenue Streams'!$A14)</f>
        <v/>
      </c>
      <c r="C16" s="22">
        <f>IF(OR('Revenue Streams'!$D14="",'Revenue Streams'!$E14=""),0,IF('Revenue Streams'!$C14="Monthly",'Revenue Streams'!$D14*(((MIN(DATE(YEAR((C$2-N('Revenue Streams'!$G14))),MONTH((C$2-N('Revenue Streams'!$G14))),1)+DAY('Revenue Streams'!$E14)-1,EOMONTH((C$2-N('Revenue Streams'!$G14)),0)))&gt;=(C$2-N('Revenue Streams'!$G14)))*((MIN(DATE(YEAR((C$2-N('Revenue Streams'!$G14))),MONTH((C$2-N('Revenue Streams'!$G14))),1)+DAY('Revenue Streams'!$E14)-1,EOMONTH((C$2-N('Revenue Streams'!$G14)),0)))&lt;=(C$3-N('Revenue Streams'!$G14)))*((MIN(DATE(YEAR((C$2-N('Revenue Streams'!$G14))),MONTH((C$2-N('Revenue Streams'!$G14))),1)+DAY('Revenue Streams'!$E14)-1,EOMONTH((C$2-N('Revenue Streams'!$G14)),0)))&gt;='Revenue Streams'!$E14)*((MIN(DATE(YEAR((C$2-N('Revenue Streams'!$G14))),MONTH((C$2-N('Revenue Streams'!$G14))),1)+DAY('Revenue Streams'!$E14)-1,EOMONTH((C$2-N('Revenue Streams'!$G14)),0)))&lt;=IF('Revenue Streams'!$F14="",DATE(9999,1,1),'Revenue Streams'!$F14))+((MIN(EOMONTH((C$2-N('Revenue Streams'!$G14)),0)+DAY('Revenue Streams'!$E14),EOMONTH((C$2-N('Revenue Streams'!$G14)),1)))&gt;=(C$2-N('Revenue Streams'!$G14)))*((MIN(EOMONTH((C$2-N('Revenue Streams'!$G14)),0)+DAY('Revenue Streams'!$E14),EOMONTH((C$2-N('Revenue Streams'!$G14)),1)))&lt;=(C$3-N('Revenue Streams'!$G14)))*((MIN(EOMONTH((C$2-N('Revenue Streams'!$G14)),0)+DAY('Revenue Streams'!$E14),EOMONTH((C$2-N('Revenue Streams'!$G14)),1)))&gt;='Revenue Streams'!$E14)*((MIN(EOMONTH((C$2-N('Revenue Streams'!$G14)),0)+DAY('Revenue Streams'!$E14),EOMONTH((C$2-N('Revenue Streams'!$G14)),1)))&lt;=IF('Revenue Streams'!$F14="",DATE(9999,1,1),'Revenue Streams'!$F14))+((MIN(EOMONTH((C$2-N('Revenue Streams'!$G14)),1)+DAY('Revenue Streams'!$E14),EOMONTH((C$2-N('Revenue Streams'!$G14)),2)))&gt;=(C$2-N('Revenue Streams'!$G14)))*((MIN(EOMONTH((C$2-N('Revenue Streams'!$G14)),1)+DAY('Revenue Streams'!$E14),EOMONTH((C$2-N('Revenue Streams'!$G14)),2)))&lt;=(C$3-N('Revenue Streams'!$G14)))*((MIN(EOMONTH((C$2-N('Revenue Streams'!$G14)),1)+DAY('Revenue Streams'!$E14),EOMONTH((C$2-N('Revenue Streams'!$G14)),2)))&gt;='Revenue Streams'!$E14)*((MIN(EOMONTH((C$2-N('Revenue Streams'!$G14)),1)+DAY('Revenue Streams'!$E14),EOMONTH((C$2-N('Revenue Streams'!$G14)),2)))&lt;=IF('Revenue Streams'!$F14="",DATE(9999,1,1),'Revenue Streams'!$F14))),IF(('Revenue Streams'!$E14&gt;=(C$2-N('Revenue Streams'!$G14)))*('Revenue Streams'!$E14&lt;=(C$3-N('Revenue Streams'!$G14)))=1,'Revenue Streams'!$D14,0)))</f>
        <v/>
      </c>
      <c r="D16" s="22">
        <f>IF(OR('Revenue Streams'!$D14="",'Revenue Streams'!$E14=""),0,IF('Revenue Streams'!$C14="Monthly",'Revenue Streams'!$D14*(((MIN(DATE(YEAR((D$2-N('Revenue Streams'!$G14))),MONTH((D$2-N('Revenue Streams'!$G14))),1)+DAY('Revenue Streams'!$E14)-1,EOMONTH((D$2-N('Revenue Streams'!$G14)),0)))&gt;=(D$2-N('Revenue Streams'!$G14)))*((MIN(DATE(YEAR((D$2-N('Revenue Streams'!$G14))),MONTH((D$2-N('Revenue Streams'!$G14))),1)+DAY('Revenue Streams'!$E14)-1,EOMONTH((D$2-N('Revenue Streams'!$G14)),0)))&lt;=(D$3-N('Revenue Streams'!$G14)))*((MIN(DATE(YEAR((D$2-N('Revenue Streams'!$G14))),MONTH((D$2-N('Revenue Streams'!$G14))),1)+DAY('Revenue Streams'!$E14)-1,EOMONTH((D$2-N('Revenue Streams'!$G14)),0)))&gt;='Revenue Streams'!$E14)*((MIN(DATE(YEAR((D$2-N('Revenue Streams'!$G14))),MONTH((D$2-N('Revenue Streams'!$G14))),1)+DAY('Revenue Streams'!$E14)-1,EOMONTH((D$2-N('Revenue Streams'!$G14)),0)))&lt;=IF('Revenue Streams'!$F14="",DATE(9999,1,1),'Revenue Streams'!$F14))+((MIN(EOMONTH((D$2-N('Revenue Streams'!$G14)),0)+DAY('Revenue Streams'!$E14),EOMONTH((D$2-N('Revenue Streams'!$G14)),1)))&gt;=(D$2-N('Revenue Streams'!$G14)))*((MIN(EOMONTH((D$2-N('Revenue Streams'!$G14)),0)+DAY('Revenue Streams'!$E14),EOMONTH((D$2-N('Revenue Streams'!$G14)),1)))&lt;=(D$3-N('Revenue Streams'!$G14)))*((MIN(EOMONTH((D$2-N('Revenue Streams'!$G14)),0)+DAY('Revenue Streams'!$E14),EOMONTH((D$2-N('Revenue Streams'!$G14)),1)))&gt;='Revenue Streams'!$E14)*((MIN(EOMONTH((D$2-N('Revenue Streams'!$G14)),0)+DAY('Revenue Streams'!$E14),EOMONTH((D$2-N('Revenue Streams'!$G14)),1)))&lt;=IF('Revenue Streams'!$F14="",DATE(9999,1,1),'Revenue Streams'!$F14))+((MIN(EOMONTH((D$2-N('Revenue Streams'!$G14)),1)+DAY('Revenue Streams'!$E14),EOMONTH((D$2-N('Revenue Streams'!$G14)),2)))&gt;=(D$2-N('Revenue Streams'!$G14)))*((MIN(EOMONTH((D$2-N('Revenue Streams'!$G14)),1)+DAY('Revenue Streams'!$E14),EOMONTH((D$2-N('Revenue Streams'!$G14)),2)))&lt;=(D$3-N('Revenue Streams'!$G14)))*((MIN(EOMONTH((D$2-N('Revenue Streams'!$G14)),1)+DAY('Revenue Streams'!$E14),EOMONTH((D$2-N('Revenue Streams'!$G14)),2)))&gt;='Revenue Streams'!$E14)*((MIN(EOMONTH((D$2-N('Revenue Streams'!$G14)),1)+DAY('Revenue Streams'!$E14),EOMONTH((D$2-N('Revenue Streams'!$G14)),2)))&lt;=IF('Revenue Streams'!$F14="",DATE(9999,1,1),'Revenue Streams'!$F14))),IF(('Revenue Streams'!$E14&gt;=(D$2-N('Revenue Streams'!$G14)))*('Revenue Streams'!$E14&lt;=(D$3-N('Revenue Streams'!$G14)))=1,'Revenue Streams'!$D14,0)))</f>
        <v/>
      </c>
      <c r="E16" s="22">
        <f>IF(OR('Revenue Streams'!$D14="",'Revenue Streams'!$E14=""),0,IF('Revenue Streams'!$C14="Monthly",'Revenue Streams'!$D14*(((MIN(DATE(YEAR((E$2-N('Revenue Streams'!$G14))),MONTH((E$2-N('Revenue Streams'!$G14))),1)+DAY('Revenue Streams'!$E14)-1,EOMONTH((E$2-N('Revenue Streams'!$G14)),0)))&gt;=(E$2-N('Revenue Streams'!$G14)))*((MIN(DATE(YEAR((E$2-N('Revenue Streams'!$G14))),MONTH((E$2-N('Revenue Streams'!$G14))),1)+DAY('Revenue Streams'!$E14)-1,EOMONTH((E$2-N('Revenue Streams'!$G14)),0)))&lt;=(E$3-N('Revenue Streams'!$G14)))*((MIN(DATE(YEAR((E$2-N('Revenue Streams'!$G14))),MONTH((E$2-N('Revenue Streams'!$G14))),1)+DAY('Revenue Streams'!$E14)-1,EOMONTH((E$2-N('Revenue Streams'!$G14)),0)))&gt;='Revenue Streams'!$E14)*((MIN(DATE(YEAR((E$2-N('Revenue Streams'!$G14))),MONTH((E$2-N('Revenue Streams'!$G14))),1)+DAY('Revenue Streams'!$E14)-1,EOMONTH((E$2-N('Revenue Streams'!$G14)),0)))&lt;=IF('Revenue Streams'!$F14="",DATE(9999,1,1),'Revenue Streams'!$F14))+((MIN(EOMONTH((E$2-N('Revenue Streams'!$G14)),0)+DAY('Revenue Streams'!$E14),EOMONTH((E$2-N('Revenue Streams'!$G14)),1)))&gt;=(E$2-N('Revenue Streams'!$G14)))*((MIN(EOMONTH((E$2-N('Revenue Streams'!$G14)),0)+DAY('Revenue Streams'!$E14),EOMONTH((E$2-N('Revenue Streams'!$G14)),1)))&lt;=(E$3-N('Revenue Streams'!$G14)))*((MIN(EOMONTH((E$2-N('Revenue Streams'!$G14)),0)+DAY('Revenue Streams'!$E14),EOMONTH((E$2-N('Revenue Streams'!$G14)),1)))&gt;='Revenue Streams'!$E14)*((MIN(EOMONTH((E$2-N('Revenue Streams'!$G14)),0)+DAY('Revenue Streams'!$E14),EOMONTH((E$2-N('Revenue Streams'!$G14)),1)))&lt;=IF('Revenue Streams'!$F14="",DATE(9999,1,1),'Revenue Streams'!$F14))+((MIN(EOMONTH((E$2-N('Revenue Streams'!$G14)),1)+DAY('Revenue Streams'!$E14),EOMONTH((E$2-N('Revenue Streams'!$G14)),2)))&gt;=(E$2-N('Revenue Streams'!$G14)))*((MIN(EOMONTH((E$2-N('Revenue Streams'!$G14)),1)+DAY('Revenue Streams'!$E14),EOMONTH((E$2-N('Revenue Streams'!$G14)),2)))&lt;=(E$3-N('Revenue Streams'!$G14)))*((MIN(EOMONTH((E$2-N('Revenue Streams'!$G14)),1)+DAY('Revenue Streams'!$E14),EOMONTH((E$2-N('Revenue Streams'!$G14)),2)))&gt;='Revenue Streams'!$E14)*((MIN(EOMONTH((E$2-N('Revenue Streams'!$G14)),1)+DAY('Revenue Streams'!$E14),EOMONTH((E$2-N('Revenue Streams'!$G14)),2)))&lt;=IF('Revenue Streams'!$F14="",DATE(9999,1,1),'Revenue Streams'!$F14))),IF(('Revenue Streams'!$E14&gt;=(E$2-N('Revenue Streams'!$G14)))*('Revenue Streams'!$E14&lt;=(E$3-N('Revenue Streams'!$G14)))=1,'Revenue Streams'!$D14,0)))</f>
        <v/>
      </c>
      <c r="F16" s="22">
        <f>IF(OR('Revenue Streams'!$D14="",'Revenue Streams'!$E14=""),0,IF('Revenue Streams'!$C14="Monthly",'Revenue Streams'!$D14*(((MIN(DATE(YEAR((F$2-N('Revenue Streams'!$G14))),MONTH((F$2-N('Revenue Streams'!$G14))),1)+DAY('Revenue Streams'!$E14)-1,EOMONTH((F$2-N('Revenue Streams'!$G14)),0)))&gt;=(F$2-N('Revenue Streams'!$G14)))*((MIN(DATE(YEAR((F$2-N('Revenue Streams'!$G14))),MONTH((F$2-N('Revenue Streams'!$G14))),1)+DAY('Revenue Streams'!$E14)-1,EOMONTH((F$2-N('Revenue Streams'!$G14)),0)))&lt;=(F$3-N('Revenue Streams'!$G14)))*((MIN(DATE(YEAR((F$2-N('Revenue Streams'!$G14))),MONTH((F$2-N('Revenue Streams'!$G14))),1)+DAY('Revenue Streams'!$E14)-1,EOMONTH((F$2-N('Revenue Streams'!$G14)),0)))&gt;='Revenue Streams'!$E14)*((MIN(DATE(YEAR((F$2-N('Revenue Streams'!$G14))),MONTH((F$2-N('Revenue Streams'!$G14))),1)+DAY('Revenue Streams'!$E14)-1,EOMONTH((F$2-N('Revenue Streams'!$G14)),0)))&lt;=IF('Revenue Streams'!$F14="",DATE(9999,1,1),'Revenue Streams'!$F14))+((MIN(EOMONTH((F$2-N('Revenue Streams'!$G14)),0)+DAY('Revenue Streams'!$E14),EOMONTH((F$2-N('Revenue Streams'!$G14)),1)))&gt;=(F$2-N('Revenue Streams'!$G14)))*((MIN(EOMONTH((F$2-N('Revenue Streams'!$G14)),0)+DAY('Revenue Streams'!$E14),EOMONTH((F$2-N('Revenue Streams'!$G14)),1)))&lt;=(F$3-N('Revenue Streams'!$G14)))*((MIN(EOMONTH((F$2-N('Revenue Streams'!$G14)),0)+DAY('Revenue Streams'!$E14),EOMONTH((F$2-N('Revenue Streams'!$G14)),1)))&gt;='Revenue Streams'!$E14)*((MIN(EOMONTH((F$2-N('Revenue Streams'!$G14)),0)+DAY('Revenue Streams'!$E14),EOMONTH((F$2-N('Revenue Streams'!$G14)),1)))&lt;=IF('Revenue Streams'!$F14="",DATE(9999,1,1),'Revenue Streams'!$F14))+((MIN(EOMONTH((F$2-N('Revenue Streams'!$G14)),1)+DAY('Revenue Streams'!$E14),EOMONTH((F$2-N('Revenue Streams'!$G14)),2)))&gt;=(F$2-N('Revenue Streams'!$G14)))*((MIN(EOMONTH((F$2-N('Revenue Streams'!$G14)),1)+DAY('Revenue Streams'!$E14),EOMONTH((F$2-N('Revenue Streams'!$G14)),2)))&lt;=(F$3-N('Revenue Streams'!$G14)))*((MIN(EOMONTH((F$2-N('Revenue Streams'!$G14)),1)+DAY('Revenue Streams'!$E14),EOMONTH((F$2-N('Revenue Streams'!$G14)),2)))&gt;='Revenue Streams'!$E14)*((MIN(EOMONTH((F$2-N('Revenue Streams'!$G14)),1)+DAY('Revenue Streams'!$E14),EOMONTH((F$2-N('Revenue Streams'!$G14)),2)))&lt;=IF('Revenue Streams'!$F14="",DATE(9999,1,1),'Revenue Streams'!$F14))),IF(('Revenue Streams'!$E14&gt;=(F$2-N('Revenue Streams'!$G14)))*('Revenue Streams'!$E14&lt;=(F$3-N('Revenue Streams'!$G14)))=1,'Revenue Streams'!$D14,0)))</f>
        <v/>
      </c>
      <c r="G16" s="22">
        <f>IF(OR('Revenue Streams'!$D14="",'Revenue Streams'!$E14=""),0,IF('Revenue Streams'!$C14="Monthly",'Revenue Streams'!$D14*(((MIN(DATE(YEAR((G$2-N('Revenue Streams'!$G14))),MONTH((G$2-N('Revenue Streams'!$G14))),1)+DAY('Revenue Streams'!$E14)-1,EOMONTH((G$2-N('Revenue Streams'!$G14)),0)))&gt;=(G$2-N('Revenue Streams'!$G14)))*((MIN(DATE(YEAR((G$2-N('Revenue Streams'!$G14))),MONTH((G$2-N('Revenue Streams'!$G14))),1)+DAY('Revenue Streams'!$E14)-1,EOMONTH((G$2-N('Revenue Streams'!$G14)),0)))&lt;=(G$3-N('Revenue Streams'!$G14)))*((MIN(DATE(YEAR((G$2-N('Revenue Streams'!$G14))),MONTH((G$2-N('Revenue Streams'!$G14))),1)+DAY('Revenue Streams'!$E14)-1,EOMONTH((G$2-N('Revenue Streams'!$G14)),0)))&gt;='Revenue Streams'!$E14)*((MIN(DATE(YEAR((G$2-N('Revenue Streams'!$G14))),MONTH((G$2-N('Revenue Streams'!$G14))),1)+DAY('Revenue Streams'!$E14)-1,EOMONTH((G$2-N('Revenue Streams'!$G14)),0)))&lt;=IF('Revenue Streams'!$F14="",DATE(9999,1,1),'Revenue Streams'!$F14))+((MIN(EOMONTH((G$2-N('Revenue Streams'!$G14)),0)+DAY('Revenue Streams'!$E14),EOMONTH((G$2-N('Revenue Streams'!$G14)),1)))&gt;=(G$2-N('Revenue Streams'!$G14)))*((MIN(EOMONTH((G$2-N('Revenue Streams'!$G14)),0)+DAY('Revenue Streams'!$E14),EOMONTH((G$2-N('Revenue Streams'!$G14)),1)))&lt;=(G$3-N('Revenue Streams'!$G14)))*((MIN(EOMONTH((G$2-N('Revenue Streams'!$G14)),0)+DAY('Revenue Streams'!$E14),EOMONTH((G$2-N('Revenue Streams'!$G14)),1)))&gt;='Revenue Streams'!$E14)*((MIN(EOMONTH((G$2-N('Revenue Streams'!$G14)),0)+DAY('Revenue Streams'!$E14),EOMONTH((G$2-N('Revenue Streams'!$G14)),1)))&lt;=IF('Revenue Streams'!$F14="",DATE(9999,1,1),'Revenue Streams'!$F14))+((MIN(EOMONTH((G$2-N('Revenue Streams'!$G14)),1)+DAY('Revenue Streams'!$E14),EOMONTH((G$2-N('Revenue Streams'!$G14)),2)))&gt;=(G$2-N('Revenue Streams'!$G14)))*((MIN(EOMONTH((G$2-N('Revenue Streams'!$G14)),1)+DAY('Revenue Streams'!$E14),EOMONTH((G$2-N('Revenue Streams'!$G14)),2)))&lt;=(G$3-N('Revenue Streams'!$G14)))*((MIN(EOMONTH((G$2-N('Revenue Streams'!$G14)),1)+DAY('Revenue Streams'!$E14),EOMONTH((G$2-N('Revenue Streams'!$G14)),2)))&gt;='Revenue Streams'!$E14)*((MIN(EOMONTH((G$2-N('Revenue Streams'!$G14)),1)+DAY('Revenue Streams'!$E14),EOMONTH((G$2-N('Revenue Streams'!$G14)),2)))&lt;=IF('Revenue Streams'!$F14="",DATE(9999,1,1),'Revenue Streams'!$F14))),IF(('Revenue Streams'!$E14&gt;=(G$2-N('Revenue Streams'!$G14)))*('Revenue Streams'!$E14&lt;=(G$3-N('Revenue Streams'!$G14)))=1,'Revenue Streams'!$D14,0)))</f>
        <v/>
      </c>
      <c r="H16" s="22">
        <f>IF(OR('Revenue Streams'!$D14="",'Revenue Streams'!$E14=""),0,IF('Revenue Streams'!$C14="Monthly",'Revenue Streams'!$D14*(((MIN(DATE(YEAR((H$2-N('Revenue Streams'!$G14))),MONTH((H$2-N('Revenue Streams'!$G14))),1)+DAY('Revenue Streams'!$E14)-1,EOMONTH((H$2-N('Revenue Streams'!$G14)),0)))&gt;=(H$2-N('Revenue Streams'!$G14)))*((MIN(DATE(YEAR((H$2-N('Revenue Streams'!$G14))),MONTH((H$2-N('Revenue Streams'!$G14))),1)+DAY('Revenue Streams'!$E14)-1,EOMONTH((H$2-N('Revenue Streams'!$G14)),0)))&lt;=(H$3-N('Revenue Streams'!$G14)))*((MIN(DATE(YEAR((H$2-N('Revenue Streams'!$G14))),MONTH((H$2-N('Revenue Streams'!$G14))),1)+DAY('Revenue Streams'!$E14)-1,EOMONTH((H$2-N('Revenue Streams'!$G14)),0)))&gt;='Revenue Streams'!$E14)*((MIN(DATE(YEAR((H$2-N('Revenue Streams'!$G14))),MONTH((H$2-N('Revenue Streams'!$G14))),1)+DAY('Revenue Streams'!$E14)-1,EOMONTH((H$2-N('Revenue Streams'!$G14)),0)))&lt;=IF('Revenue Streams'!$F14="",DATE(9999,1,1),'Revenue Streams'!$F14))+((MIN(EOMONTH((H$2-N('Revenue Streams'!$G14)),0)+DAY('Revenue Streams'!$E14),EOMONTH((H$2-N('Revenue Streams'!$G14)),1)))&gt;=(H$2-N('Revenue Streams'!$G14)))*((MIN(EOMONTH((H$2-N('Revenue Streams'!$G14)),0)+DAY('Revenue Streams'!$E14),EOMONTH((H$2-N('Revenue Streams'!$G14)),1)))&lt;=(H$3-N('Revenue Streams'!$G14)))*((MIN(EOMONTH((H$2-N('Revenue Streams'!$G14)),0)+DAY('Revenue Streams'!$E14),EOMONTH((H$2-N('Revenue Streams'!$G14)),1)))&gt;='Revenue Streams'!$E14)*((MIN(EOMONTH((H$2-N('Revenue Streams'!$G14)),0)+DAY('Revenue Streams'!$E14),EOMONTH((H$2-N('Revenue Streams'!$G14)),1)))&lt;=IF('Revenue Streams'!$F14="",DATE(9999,1,1),'Revenue Streams'!$F14))+((MIN(EOMONTH((H$2-N('Revenue Streams'!$G14)),1)+DAY('Revenue Streams'!$E14),EOMONTH((H$2-N('Revenue Streams'!$G14)),2)))&gt;=(H$2-N('Revenue Streams'!$G14)))*((MIN(EOMONTH((H$2-N('Revenue Streams'!$G14)),1)+DAY('Revenue Streams'!$E14),EOMONTH((H$2-N('Revenue Streams'!$G14)),2)))&lt;=(H$3-N('Revenue Streams'!$G14)))*((MIN(EOMONTH((H$2-N('Revenue Streams'!$G14)),1)+DAY('Revenue Streams'!$E14),EOMONTH((H$2-N('Revenue Streams'!$G14)),2)))&gt;='Revenue Streams'!$E14)*((MIN(EOMONTH((H$2-N('Revenue Streams'!$G14)),1)+DAY('Revenue Streams'!$E14),EOMONTH((H$2-N('Revenue Streams'!$G14)),2)))&lt;=IF('Revenue Streams'!$F14="",DATE(9999,1,1),'Revenue Streams'!$F14))),IF(('Revenue Streams'!$E14&gt;=(H$2-N('Revenue Streams'!$G14)))*('Revenue Streams'!$E14&lt;=(H$3-N('Revenue Streams'!$G14)))=1,'Revenue Streams'!$D14,0)))</f>
        <v/>
      </c>
      <c r="I16" s="22">
        <f>IF(OR('Revenue Streams'!$D14="",'Revenue Streams'!$E14=""),0,IF('Revenue Streams'!$C14="Monthly",'Revenue Streams'!$D14*(((MIN(DATE(YEAR((I$2-N('Revenue Streams'!$G14))),MONTH((I$2-N('Revenue Streams'!$G14))),1)+DAY('Revenue Streams'!$E14)-1,EOMONTH((I$2-N('Revenue Streams'!$G14)),0)))&gt;=(I$2-N('Revenue Streams'!$G14)))*((MIN(DATE(YEAR((I$2-N('Revenue Streams'!$G14))),MONTH((I$2-N('Revenue Streams'!$G14))),1)+DAY('Revenue Streams'!$E14)-1,EOMONTH((I$2-N('Revenue Streams'!$G14)),0)))&lt;=(I$3-N('Revenue Streams'!$G14)))*((MIN(DATE(YEAR((I$2-N('Revenue Streams'!$G14))),MONTH((I$2-N('Revenue Streams'!$G14))),1)+DAY('Revenue Streams'!$E14)-1,EOMONTH((I$2-N('Revenue Streams'!$G14)),0)))&gt;='Revenue Streams'!$E14)*((MIN(DATE(YEAR((I$2-N('Revenue Streams'!$G14))),MONTH((I$2-N('Revenue Streams'!$G14))),1)+DAY('Revenue Streams'!$E14)-1,EOMONTH((I$2-N('Revenue Streams'!$G14)),0)))&lt;=IF('Revenue Streams'!$F14="",DATE(9999,1,1),'Revenue Streams'!$F14))+((MIN(EOMONTH((I$2-N('Revenue Streams'!$G14)),0)+DAY('Revenue Streams'!$E14),EOMONTH((I$2-N('Revenue Streams'!$G14)),1)))&gt;=(I$2-N('Revenue Streams'!$G14)))*((MIN(EOMONTH((I$2-N('Revenue Streams'!$G14)),0)+DAY('Revenue Streams'!$E14),EOMONTH((I$2-N('Revenue Streams'!$G14)),1)))&lt;=(I$3-N('Revenue Streams'!$G14)))*((MIN(EOMONTH((I$2-N('Revenue Streams'!$G14)),0)+DAY('Revenue Streams'!$E14),EOMONTH((I$2-N('Revenue Streams'!$G14)),1)))&gt;='Revenue Streams'!$E14)*((MIN(EOMONTH((I$2-N('Revenue Streams'!$G14)),0)+DAY('Revenue Streams'!$E14),EOMONTH((I$2-N('Revenue Streams'!$G14)),1)))&lt;=IF('Revenue Streams'!$F14="",DATE(9999,1,1),'Revenue Streams'!$F14))+((MIN(EOMONTH((I$2-N('Revenue Streams'!$G14)),1)+DAY('Revenue Streams'!$E14),EOMONTH((I$2-N('Revenue Streams'!$G14)),2)))&gt;=(I$2-N('Revenue Streams'!$G14)))*((MIN(EOMONTH((I$2-N('Revenue Streams'!$G14)),1)+DAY('Revenue Streams'!$E14),EOMONTH((I$2-N('Revenue Streams'!$G14)),2)))&lt;=(I$3-N('Revenue Streams'!$G14)))*((MIN(EOMONTH((I$2-N('Revenue Streams'!$G14)),1)+DAY('Revenue Streams'!$E14),EOMONTH((I$2-N('Revenue Streams'!$G14)),2)))&gt;='Revenue Streams'!$E14)*((MIN(EOMONTH((I$2-N('Revenue Streams'!$G14)),1)+DAY('Revenue Streams'!$E14),EOMONTH((I$2-N('Revenue Streams'!$G14)),2)))&lt;=IF('Revenue Streams'!$F14="",DATE(9999,1,1),'Revenue Streams'!$F14))),IF(('Revenue Streams'!$E14&gt;=(I$2-N('Revenue Streams'!$G14)))*('Revenue Streams'!$E14&lt;=(I$3-N('Revenue Streams'!$G14)))=1,'Revenue Streams'!$D14,0)))</f>
        <v/>
      </c>
      <c r="J16" s="22">
        <f>IF(OR('Revenue Streams'!$D14="",'Revenue Streams'!$E14=""),0,IF('Revenue Streams'!$C14="Monthly",'Revenue Streams'!$D14*(((MIN(DATE(YEAR((J$2-N('Revenue Streams'!$G14))),MONTH((J$2-N('Revenue Streams'!$G14))),1)+DAY('Revenue Streams'!$E14)-1,EOMONTH((J$2-N('Revenue Streams'!$G14)),0)))&gt;=(J$2-N('Revenue Streams'!$G14)))*((MIN(DATE(YEAR((J$2-N('Revenue Streams'!$G14))),MONTH((J$2-N('Revenue Streams'!$G14))),1)+DAY('Revenue Streams'!$E14)-1,EOMONTH((J$2-N('Revenue Streams'!$G14)),0)))&lt;=(J$3-N('Revenue Streams'!$G14)))*((MIN(DATE(YEAR((J$2-N('Revenue Streams'!$G14))),MONTH((J$2-N('Revenue Streams'!$G14))),1)+DAY('Revenue Streams'!$E14)-1,EOMONTH((J$2-N('Revenue Streams'!$G14)),0)))&gt;='Revenue Streams'!$E14)*((MIN(DATE(YEAR((J$2-N('Revenue Streams'!$G14))),MONTH((J$2-N('Revenue Streams'!$G14))),1)+DAY('Revenue Streams'!$E14)-1,EOMONTH((J$2-N('Revenue Streams'!$G14)),0)))&lt;=IF('Revenue Streams'!$F14="",DATE(9999,1,1),'Revenue Streams'!$F14))+((MIN(EOMONTH((J$2-N('Revenue Streams'!$G14)),0)+DAY('Revenue Streams'!$E14),EOMONTH((J$2-N('Revenue Streams'!$G14)),1)))&gt;=(J$2-N('Revenue Streams'!$G14)))*((MIN(EOMONTH((J$2-N('Revenue Streams'!$G14)),0)+DAY('Revenue Streams'!$E14),EOMONTH((J$2-N('Revenue Streams'!$G14)),1)))&lt;=(J$3-N('Revenue Streams'!$G14)))*((MIN(EOMONTH((J$2-N('Revenue Streams'!$G14)),0)+DAY('Revenue Streams'!$E14),EOMONTH((J$2-N('Revenue Streams'!$G14)),1)))&gt;='Revenue Streams'!$E14)*((MIN(EOMONTH((J$2-N('Revenue Streams'!$G14)),0)+DAY('Revenue Streams'!$E14),EOMONTH((J$2-N('Revenue Streams'!$G14)),1)))&lt;=IF('Revenue Streams'!$F14="",DATE(9999,1,1),'Revenue Streams'!$F14))+((MIN(EOMONTH((J$2-N('Revenue Streams'!$G14)),1)+DAY('Revenue Streams'!$E14),EOMONTH((J$2-N('Revenue Streams'!$G14)),2)))&gt;=(J$2-N('Revenue Streams'!$G14)))*((MIN(EOMONTH((J$2-N('Revenue Streams'!$G14)),1)+DAY('Revenue Streams'!$E14),EOMONTH((J$2-N('Revenue Streams'!$G14)),2)))&lt;=(J$3-N('Revenue Streams'!$G14)))*((MIN(EOMONTH((J$2-N('Revenue Streams'!$G14)),1)+DAY('Revenue Streams'!$E14),EOMONTH((J$2-N('Revenue Streams'!$G14)),2)))&gt;='Revenue Streams'!$E14)*((MIN(EOMONTH((J$2-N('Revenue Streams'!$G14)),1)+DAY('Revenue Streams'!$E14),EOMONTH((J$2-N('Revenue Streams'!$G14)),2)))&lt;=IF('Revenue Streams'!$F14="",DATE(9999,1,1),'Revenue Streams'!$F14))),IF(('Revenue Streams'!$E14&gt;=(J$2-N('Revenue Streams'!$G14)))*('Revenue Streams'!$E14&lt;=(J$3-N('Revenue Streams'!$G14)))=1,'Revenue Streams'!$D14,0)))</f>
        <v/>
      </c>
      <c r="K16" s="22">
        <f>IF(OR('Revenue Streams'!$D14="",'Revenue Streams'!$E14=""),0,IF('Revenue Streams'!$C14="Monthly",'Revenue Streams'!$D14*(((MIN(DATE(YEAR((K$2-N('Revenue Streams'!$G14))),MONTH((K$2-N('Revenue Streams'!$G14))),1)+DAY('Revenue Streams'!$E14)-1,EOMONTH((K$2-N('Revenue Streams'!$G14)),0)))&gt;=(K$2-N('Revenue Streams'!$G14)))*((MIN(DATE(YEAR((K$2-N('Revenue Streams'!$G14))),MONTH((K$2-N('Revenue Streams'!$G14))),1)+DAY('Revenue Streams'!$E14)-1,EOMONTH((K$2-N('Revenue Streams'!$G14)),0)))&lt;=(K$3-N('Revenue Streams'!$G14)))*((MIN(DATE(YEAR((K$2-N('Revenue Streams'!$G14))),MONTH((K$2-N('Revenue Streams'!$G14))),1)+DAY('Revenue Streams'!$E14)-1,EOMONTH((K$2-N('Revenue Streams'!$G14)),0)))&gt;='Revenue Streams'!$E14)*((MIN(DATE(YEAR((K$2-N('Revenue Streams'!$G14))),MONTH((K$2-N('Revenue Streams'!$G14))),1)+DAY('Revenue Streams'!$E14)-1,EOMONTH((K$2-N('Revenue Streams'!$G14)),0)))&lt;=IF('Revenue Streams'!$F14="",DATE(9999,1,1),'Revenue Streams'!$F14))+((MIN(EOMONTH((K$2-N('Revenue Streams'!$G14)),0)+DAY('Revenue Streams'!$E14),EOMONTH((K$2-N('Revenue Streams'!$G14)),1)))&gt;=(K$2-N('Revenue Streams'!$G14)))*((MIN(EOMONTH((K$2-N('Revenue Streams'!$G14)),0)+DAY('Revenue Streams'!$E14),EOMONTH((K$2-N('Revenue Streams'!$G14)),1)))&lt;=(K$3-N('Revenue Streams'!$G14)))*((MIN(EOMONTH((K$2-N('Revenue Streams'!$G14)),0)+DAY('Revenue Streams'!$E14),EOMONTH((K$2-N('Revenue Streams'!$G14)),1)))&gt;='Revenue Streams'!$E14)*((MIN(EOMONTH((K$2-N('Revenue Streams'!$G14)),0)+DAY('Revenue Streams'!$E14),EOMONTH((K$2-N('Revenue Streams'!$G14)),1)))&lt;=IF('Revenue Streams'!$F14="",DATE(9999,1,1),'Revenue Streams'!$F14))+((MIN(EOMONTH((K$2-N('Revenue Streams'!$G14)),1)+DAY('Revenue Streams'!$E14),EOMONTH((K$2-N('Revenue Streams'!$G14)),2)))&gt;=(K$2-N('Revenue Streams'!$G14)))*((MIN(EOMONTH((K$2-N('Revenue Streams'!$G14)),1)+DAY('Revenue Streams'!$E14),EOMONTH((K$2-N('Revenue Streams'!$G14)),2)))&lt;=(K$3-N('Revenue Streams'!$G14)))*((MIN(EOMONTH((K$2-N('Revenue Streams'!$G14)),1)+DAY('Revenue Streams'!$E14),EOMONTH((K$2-N('Revenue Streams'!$G14)),2)))&gt;='Revenue Streams'!$E14)*((MIN(EOMONTH((K$2-N('Revenue Streams'!$G14)),1)+DAY('Revenue Streams'!$E14),EOMONTH((K$2-N('Revenue Streams'!$G14)),2)))&lt;=IF('Revenue Streams'!$F14="",DATE(9999,1,1),'Revenue Streams'!$F14))),IF(('Revenue Streams'!$E14&gt;=(K$2-N('Revenue Streams'!$G14)))*('Revenue Streams'!$E14&lt;=(K$3-N('Revenue Streams'!$G14)))=1,'Revenue Streams'!$D14,0)))</f>
        <v/>
      </c>
      <c r="L16" s="22">
        <f>IF(OR('Revenue Streams'!$D14="",'Revenue Streams'!$E14=""),0,IF('Revenue Streams'!$C14="Monthly",'Revenue Streams'!$D14*(((MIN(DATE(YEAR((L$2-N('Revenue Streams'!$G14))),MONTH((L$2-N('Revenue Streams'!$G14))),1)+DAY('Revenue Streams'!$E14)-1,EOMONTH((L$2-N('Revenue Streams'!$G14)),0)))&gt;=(L$2-N('Revenue Streams'!$G14)))*((MIN(DATE(YEAR((L$2-N('Revenue Streams'!$G14))),MONTH((L$2-N('Revenue Streams'!$G14))),1)+DAY('Revenue Streams'!$E14)-1,EOMONTH((L$2-N('Revenue Streams'!$G14)),0)))&lt;=(L$3-N('Revenue Streams'!$G14)))*((MIN(DATE(YEAR((L$2-N('Revenue Streams'!$G14))),MONTH((L$2-N('Revenue Streams'!$G14))),1)+DAY('Revenue Streams'!$E14)-1,EOMONTH((L$2-N('Revenue Streams'!$G14)),0)))&gt;='Revenue Streams'!$E14)*((MIN(DATE(YEAR((L$2-N('Revenue Streams'!$G14))),MONTH((L$2-N('Revenue Streams'!$G14))),1)+DAY('Revenue Streams'!$E14)-1,EOMONTH((L$2-N('Revenue Streams'!$G14)),0)))&lt;=IF('Revenue Streams'!$F14="",DATE(9999,1,1),'Revenue Streams'!$F14))+((MIN(EOMONTH((L$2-N('Revenue Streams'!$G14)),0)+DAY('Revenue Streams'!$E14),EOMONTH((L$2-N('Revenue Streams'!$G14)),1)))&gt;=(L$2-N('Revenue Streams'!$G14)))*((MIN(EOMONTH((L$2-N('Revenue Streams'!$G14)),0)+DAY('Revenue Streams'!$E14),EOMONTH((L$2-N('Revenue Streams'!$G14)),1)))&lt;=(L$3-N('Revenue Streams'!$G14)))*((MIN(EOMONTH((L$2-N('Revenue Streams'!$G14)),0)+DAY('Revenue Streams'!$E14),EOMONTH((L$2-N('Revenue Streams'!$G14)),1)))&gt;='Revenue Streams'!$E14)*((MIN(EOMONTH((L$2-N('Revenue Streams'!$G14)),0)+DAY('Revenue Streams'!$E14),EOMONTH((L$2-N('Revenue Streams'!$G14)),1)))&lt;=IF('Revenue Streams'!$F14="",DATE(9999,1,1),'Revenue Streams'!$F14))+((MIN(EOMONTH((L$2-N('Revenue Streams'!$G14)),1)+DAY('Revenue Streams'!$E14),EOMONTH((L$2-N('Revenue Streams'!$G14)),2)))&gt;=(L$2-N('Revenue Streams'!$G14)))*((MIN(EOMONTH((L$2-N('Revenue Streams'!$G14)),1)+DAY('Revenue Streams'!$E14),EOMONTH((L$2-N('Revenue Streams'!$G14)),2)))&lt;=(L$3-N('Revenue Streams'!$G14)))*((MIN(EOMONTH((L$2-N('Revenue Streams'!$G14)),1)+DAY('Revenue Streams'!$E14),EOMONTH((L$2-N('Revenue Streams'!$G14)),2)))&gt;='Revenue Streams'!$E14)*((MIN(EOMONTH((L$2-N('Revenue Streams'!$G14)),1)+DAY('Revenue Streams'!$E14),EOMONTH((L$2-N('Revenue Streams'!$G14)),2)))&lt;=IF('Revenue Streams'!$F14="",DATE(9999,1,1),'Revenue Streams'!$F14))),IF(('Revenue Streams'!$E14&gt;=(L$2-N('Revenue Streams'!$G14)))*('Revenue Streams'!$E14&lt;=(L$3-N('Revenue Streams'!$G14)))=1,'Revenue Streams'!$D14,0)))</f>
        <v/>
      </c>
      <c r="M16" s="22">
        <f>IF(OR('Revenue Streams'!$D14="",'Revenue Streams'!$E14=""),0,IF('Revenue Streams'!$C14="Monthly",'Revenue Streams'!$D14*(((MIN(DATE(YEAR((M$2-N('Revenue Streams'!$G14))),MONTH((M$2-N('Revenue Streams'!$G14))),1)+DAY('Revenue Streams'!$E14)-1,EOMONTH((M$2-N('Revenue Streams'!$G14)),0)))&gt;=(M$2-N('Revenue Streams'!$G14)))*((MIN(DATE(YEAR((M$2-N('Revenue Streams'!$G14))),MONTH((M$2-N('Revenue Streams'!$G14))),1)+DAY('Revenue Streams'!$E14)-1,EOMONTH((M$2-N('Revenue Streams'!$G14)),0)))&lt;=(M$3-N('Revenue Streams'!$G14)))*((MIN(DATE(YEAR((M$2-N('Revenue Streams'!$G14))),MONTH((M$2-N('Revenue Streams'!$G14))),1)+DAY('Revenue Streams'!$E14)-1,EOMONTH((M$2-N('Revenue Streams'!$G14)),0)))&gt;='Revenue Streams'!$E14)*((MIN(DATE(YEAR((M$2-N('Revenue Streams'!$G14))),MONTH((M$2-N('Revenue Streams'!$G14))),1)+DAY('Revenue Streams'!$E14)-1,EOMONTH((M$2-N('Revenue Streams'!$G14)),0)))&lt;=IF('Revenue Streams'!$F14="",DATE(9999,1,1),'Revenue Streams'!$F14))+((MIN(EOMONTH((M$2-N('Revenue Streams'!$G14)),0)+DAY('Revenue Streams'!$E14),EOMONTH((M$2-N('Revenue Streams'!$G14)),1)))&gt;=(M$2-N('Revenue Streams'!$G14)))*((MIN(EOMONTH((M$2-N('Revenue Streams'!$G14)),0)+DAY('Revenue Streams'!$E14),EOMONTH((M$2-N('Revenue Streams'!$G14)),1)))&lt;=(M$3-N('Revenue Streams'!$G14)))*((MIN(EOMONTH((M$2-N('Revenue Streams'!$G14)),0)+DAY('Revenue Streams'!$E14),EOMONTH((M$2-N('Revenue Streams'!$G14)),1)))&gt;='Revenue Streams'!$E14)*((MIN(EOMONTH((M$2-N('Revenue Streams'!$G14)),0)+DAY('Revenue Streams'!$E14),EOMONTH((M$2-N('Revenue Streams'!$G14)),1)))&lt;=IF('Revenue Streams'!$F14="",DATE(9999,1,1),'Revenue Streams'!$F14))+((MIN(EOMONTH((M$2-N('Revenue Streams'!$G14)),1)+DAY('Revenue Streams'!$E14),EOMONTH((M$2-N('Revenue Streams'!$G14)),2)))&gt;=(M$2-N('Revenue Streams'!$G14)))*((MIN(EOMONTH((M$2-N('Revenue Streams'!$G14)),1)+DAY('Revenue Streams'!$E14),EOMONTH((M$2-N('Revenue Streams'!$G14)),2)))&lt;=(M$3-N('Revenue Streams'!$G14)))*((MIN(EOMONTH((M$2-N('Revenue Streams'!$G14)),1)+DAY('Revenue Streams'!$E14),EOMONTH((M$2-N('Revenue Streams'!$G14)),2)))&gt;='Revenue Streams'!$E14)*((MIN(EOMONTH((M$2-N('Revenue Streams'!$G14)),1)+DAY('Revenue Streams'!$E14),EOMONTH((M$2-N('Revenue Streams'!$G14)),2)))&lt;=IF('Revenue Streams'!$F14="",DATE(9999,1,1),'Revenue Streams'!$F14))),IF(('Revenue Streams'!$E14&gt;=(M$2-N('Revenue Streams'!$G14)))*('Revenue Streams'!$E14&lt;=(M$3-N('Revenue Streams'!$G14)))=1,'Revenue Streams'!$D14,0)))</f>
        <v/>
      </c>
      <c r="N16" s="22">
        <f>IF(OR('Revenue Streams'!$D14="",'Revenue Streams'!$E14=""),0,IF('Revenue Streams'!$C14="Monthly",'Revenue Streams'!$D14*(((MIN(DATE(YEAR((N$2-N('Revenue Streams'!$G14))),MONTH((N$2-N('Revenue Streams'!$G14))),1)+DAY('Revenue Streams'!$E14)-1,EOMONTH((N$2-N('Revenue Streams'!$G14)),0)))&gt;=(N$2-N('Revenue Streams'!$G14)))*((MIN(DATE(YEAR((N$2-N('Revenue Streams'!$G14))),MONTH((N$2-N('Revenue Streams'!$G14))),1)+DAY('Revenue Streams'!$E14)-1,EOMONTH((N$2-N('Revenue Streams'!$G14)),0)))&lt;=(N$3-N('Revenue Streams'!$G14)))*((MIN(DATE(YEAR((N$2-N('Revenue Streams'!$G14))),MONTH((N$2-N('Revenue Streams'!$G14))),1)+DAY('Revenue Streams'!$E14)-1,EOMONTH((N$2-N('Revenue Streams'!$G14)),0)))&gt;='Revenue Streams'!$E14)*((MIN(DATE(YEAR((N$2-N('Revenue Streams'!$G14))),MONTH((N$2-N('Revenue Streams'!$G14))),1)+DAY('Revenue Streams'!$E14)-1,EOMONTH((N$2-N('Revenue Streams'!$G14)),0)))&lt;=IF('Revenue Streams'!$F14="",DATE(9999,1,1),'Revenue Streams'!$F14))+((MIN(EOMONTH((N$2-N('Revenue Streams'!$G14)),0)+DAY('Revenue Streams'!$E14),EOMONTH((N$2-N('Revenue Streams'!$G14)),1)))&gt;=(N$2-N('Revenue Streams'!$G14)))*((MIN(EOMONTH((N$2-N('Revenue Streams'!$G14)),0)+DAY('Revenue Streams'!$E14),EOMONTH((N$2-N('Revenue Streams'!$G14)),1)))&lt;=(N$3-N('Revenue Streams'!$G14)))*((MIN(EOMONTH((N$2-N('Revenue Streams'!$G14)),0)+DAY('Revenue Streams'!$E14),EOMONTH((N$2-N('Revenue Streams'!$G14)),1)))&gt;='Revenue Streams'!$E14)*((MIN(EOMONTH((N$2-N('Revenue Streams'!$G14)),0)+DAY('Revenue Streams'!$E14),EOMONTH((N$2-N('Revenue Streams'!$G14)),1)))&lt;=IF('Revenue Streams'!$F14="",DATE(9999,1,1),'Revenue Streams'!$F14))+((MIN(EOMONTH((N$2-N('Revenue Streams'!$G14)),1)+DAY('Revenue Streams'!$E14),EOMONTH((N$2-N('Revenue Streams'!$G14)),2)))&gt;=(N$2-N('Revenue Streams'!$G14)))*((MIN(EOMONTH((N$2-N('Revenue Streams'!$G14)),1)+DAY('Revenue Streams'!$E14),EOMONTH((N$2-N('Revenue Streams'!$G14)),2)))&lt;=(N$3-N('Revenue Streams'!$G14)))*((MIN(EOMONTH((N$2-N('Revenue Streams'!$G14)),1)+DAY('Revenue Streams'!$E14),EOMONTH((N$2-N('Revenue Streams'!$G14)),2)))&gt;='Revenue Streams'!$E14)*((MIN(EOMONTH((N$2-N('Revenue Streams'!$G14)),1)+DAY('Revenue Streams'!$E14),EOMONTH((N$2-N('Revenue Streams'!$G14)),2)))&lt;=IF('Revenue Streams'!$F14="",DATE(9999,1,1),'Revenue Streams'!$F14))),IF(('Revenue Streams'!$E14&gt;=(N$2-N('Revenue Streams'!$G14)))*('Revenue Streams'!$E14&lt;=(N$3-N('Revenue Streams'!$G14)))=1,'Revenue Streams'!$D14,0)))</f>
        <v/>
      </c>
      <c r="O16" s="22">
        <f>IF(OR('Revenue Streams'!$D14="",'Revenue Streams'!$E14=""),0,IF('Revenue Streams'!$C14="Monthly",'Revenue Streams'!$D14*(((MIN(DATE(YEAR((O$2-N('Revenue Streams'!$G14))),MONTH((O$2-N('Revenue Streams'!$G14))),1)+DAY('Revenue Streams'!$E14)-1,EOMONTH((O$2-N('Revenue Streams'!$G14)),0)))&gt;=(O$2-N('Revenue Streams'!$G14)))*((MIN(DATE(YEAR((O$2-N('Revenue Streams'!$G14))),MONTH((O$2-N('Revenue Streams'!$G14))),1)+DAY('Revenue Streams'!$E14)-1,EOMONTH((O$2-N('Revenue Streams'!$G14)),0)))&lt;=(O$3-N('Revenue Streams'!$G14)))*((MIN(DATE(YEAR((O$2-N('Revenue Streams'!$G14))),MONTH((O$2-N('Revenue Streams'!$G14))),1)+DAY('Revenue Streams'!$E14)-1,EOMONTH((O$2-N('Revenue Streams'!$G14)),0)))&gt;='Revenue Streams'!$E14)*((MIN(DATE(YEAR((O$2-N('Revenue Streams'!$G14))),MONTH((O$2-N('Revenue Streams'!$G14))),1)+DAY('Revenue Streams'!$E14)-1,EOMONTH((O$2-N('Revenue Streams'!$G14)),0)))&lt;=IF('Revenue Streams'!$F14="",DATE(9999,1,1),'Revenue Streams'!$F14))+((MIN(EOMONTH((O$2-N('Revenue Streams'!$G14)),0)+DAY('Revenue Streams'!$E14),EOMONTH((O$2-N('Revenue Streams'!$G14)),1)))&gt;=(O$2-N('Revenue Streams'!$G14)))*((MIN(EOMONTH((O$2-N('Revenue Streams'!$G14)),0)+DAY('Revenue Streams'!$E14),EOMONTH((O$2-N('Revenue Streams'!$G14)),1)))&lt;=(O$3-N('Revenue Streams'!$G14)))*((MIN(EOMONTH((O$2-N('Revenue Streams'!$G14)),0)+DAY('Revenue Streams'!$E14),EOMONTH((O$2-N('Revenue Streams'!$G14)),1)))&gt;='Revenue Streams'!$E14)*((MIN(EOMONTH((O$2-N('Revenue Streams'!$G14)),0)+DAY('Revenue Streams'!$E14),EOMONTH((O$2-N('Revenue Streams'!$G14)),1)))&lt;=IF('Revenue Streams'!$F14="",DATE(9999,1,1),'Revenue Streams'!$F14))+((MIN(EOMONTH((O$2-N('Revenue Streams'!$G14)),1)+DAY('Revenue Streams'!$E14),EOMONTH((O$2-N('Revenue Streams'!$G14)),2)))&gt;=(O$2-N('Revenue Streams'!$G14)))*((MIN(EOMONTH((O$2-N('Revenue Streams'!$G14)),1)+DAY('Revenue Streams'!$E14),EOMONTH((O$2-N('Revenue Streams'!$G14)),2)))&lt;=(O$3-N('Revenue Streams'!$G14)))*((MIN(EOMONTH((O$2-N('Revenue Streams'!$G14)),1)+DAY('Revenue Streams'!$E14),EOMONTH((O$2-N('Revenue Streams'!$G14)),2)))&gt;='Revenue Streams'!$E14)*((MIN(EOMONTH((O$2-N('Revenue Streams'!$G14)),1)+DAY('Revenue Streams'!$E14),EOMONTH((O$2-N('Revenue Streams'!$G14)),2)))&lt;=IF('Revenue Streams'!$F14="",DATE(9999,1,1),'Revenue Streams'!$F14))),IF(('Revenue Streams'!$E14&gt;=(O$2-N('Revenue Streams'!$G14)))*('Revenue Streams'!$E14&lt;=(O$3-N('Revenue Streams'!$G14)))=1,'Revenue Streams'!$D14,0)))</f>
        <v/>
      </c>
      <c r="Q16" s="22">
        <f>IF(OR('Revenue Streams'!$D14="",'Revenue Streams'!$E14=""),0,IF('Revenue Streams'!$C14="Monthly",'Revenue Streams'!$D14*(((MIN(DATE(YEAR((Q$2-N('Revenue Streams'!$G14))),MONTH((Q$2-N('Revenue Streams'!$G14))),1)+DAY('Revenue Streams'!$E14)-1,EOMONTH((Q$2-N('Revenue Streams'!$G14)),0)))&gt;=(Q$2-N('Revenue Streams'!$G14)))*((MIN(DATE(YEAR((Q$2-N('Revenue Streams'!$G14))),MONTH((Q$2-N('Revenue Streams'!$G14))),1)+DAY('Revenue Streams'!$E14)-1,EOMONTH((Q$2-N('Revenue Streams'!$G14)),0)))&lt;=(Q$3-N('Revenue Streams'!$G14)))*((MIN(DATE(YEAR((Q$2-N('Revenue Streams'!$G14))),MONTH((Q$2-N('Revenue Streams'!$G14))),1)+DAY('Revenue Streams'!$E14)-1,EOMONTH((Q$2-N('Revenue Streams'!$G14)),0)))&gt;='Revenue Streams'!$E14)*((MIN(DATE(YEAR((Q$2-N('Revenue Streams'!$G14))),MONTH((Q$2-N('Revenue Streams'!$G14))),1)+DAY('Revenue Streams'!$E14)-1,EOMONTH((Q$2-N('Revenue Streams'!$G14)),0)))&lt;=IF('Revenue Streams'!$F14="",DATE(9999,1,1),'Revenue Streams'!$F14))+((MIN(EOMONTH((Q$2-N('Revenue Streams'!$G14)),0)+DAY('Revenue Streams'!$E14),EOMONTH((Q$2-N('Revenue Streams'!$G14)),1)))&gt;=(Q$2-N('Revenue Streams'!$G14)))*((MIN(EOMONTH((Q$2-N('Revenue Streams'!$G14)),0)+DAY('Revenue Streams'!$E14),EOMONTH((Q$2-N('Revenue Streams'!$G14)),1)))&lt;=(Q$3-N('Revenue Streams'!$G14)))*((MIN(EOMONTH((Q$2-N('Revenue Streams'!$G14)),0)+DAY('Revenue Streams'!$E14),EOMONTH((Q$2-N('Revenue Streams'!$G14)),1)))&gt;='Revenue Streams'!$E14)*((MIN(EOMONTH((Q$2-N('Revenue Streams'!$G14)),0)+DAY('Revenue Streams'!$E14),EOMONTH((Q$2-N('Revenue Streams'!$G14)),1)))&lt;=IF('Revenue Streams'!$F14="",DATE(9999,1,1),'Revenue Streams'!$F14))+((MIN(EOMONTH((Q$2-N('Revenue Streams'!$G14)),1)+DAY('Revenue Streams'!$E14),EOMONTH((Q$2-N('Revenue Streams'!$G14)),2)))&gt;=(Q$2-N('Revenue Streams'!$G14)))*((MIN(EOMONTH((Q$2-N('Revenue Streams'!$G14)),1)+DAY('Revenue Streams'!$E14),EOMONTH((Q$2-N('Revenue Streams'!$G14)),2)))&lt;=(Q$3-N('Revenue Streams'!$G14)))*((MIN(EOMONTH((Q$2-N('Revenue Streams'!$G14)),1)+DAY('Revenue Streams'!$E14),EOMONTH((Q$2-N('Revenue Streams'!$G14)),2)))&gt;='Revenue Streams'!$E14)*((MIN(EOMONTH((Q$2-N('Revenue Streams'!$G14)),1)+DAY('Revenue Streams'!$E14),EOMONTH((Q$2-N('Revenue Streams'!$G14)),2)))&lt;=IF('Revenue Streams'!$F14="",DATE(9999,1,1),'Revenue Streams'!$F14))),IF(('Revenue Streams'!$E14&gt;=(Q$2-N('Revenue Streams'!$G14)))*('Revenue Streams'!$E14&lt;=(Q$3-N('Revenue Streams'!$G14)))=1,'Revenue Streams'!$D14,0)))</f>
        <v/>
      </c>
      <c r="R16" s="22">
        <f>IF(OR('Revenue Streams'!$D14="",'Revenue Streams'!$E14=""),0,IF('Revenue Streams'!$C14="Monthly",'Revenue Streams'!$D14*(((MIN(DATE(YEAR((R$2-N('Revenue Streams'!$G14))),MONTH((R$2-N('Revenue Streams'!$G14))),1)+DAY('Revenue Streams'!$E14)-1,EOMONTH((R$2-N('Revenue Streams'!$G14)),0)))&gt;=(R$2-N('Revenue Streams'!$G14)))*((MIN(DATE(YEAR((R$2-N('Revenue Streams'!$G14))),MONTH((R$2-N('Revenue Streams'!$G14))),1)+DAY('Revenue Streams'!$E14)-1,EOMONTH((R$2-N('Revenue Streams'!$G14)),0)))&lt;=(R$3-N('Revenue Streams'!$G14)))*((MIN(DATE(YEAR((R$2-N('Revenue Streams'!$G14))),MONTH((R$2-N('Revenue Streams'!$G14))),1)+DAY('Revenue Streams'!$E14)-1,EOMONTH((R$2-N('Revenue Streams'!$G14)),0)))&gt;='Revenue Streams'!$E14)*((MIN(DATE(YEAR((R$2-N('Revenue Streams'!$G14))),MONTH((R$2-N('Revenue Streams'!$G14))),1)+DAY('Revenue Streams'!$E14)-1,EOMONTH((R$2-N('Revenue Streams'!$G14)),0)))&lt;=IF('Revenue Streams'!$F14="",DATE(9999,1,1),'Revenue Streams'!$F14))+((MIN(EOMONTH((R$2-N('Revenue Streams'!$G14)),0)+DAY('Revenue Streams'!$E14),EOMONTH((R$2-N('Revenue Streams'!$G14)),1)))&gt;=(R$2-N('Revenue Streams'!$G14)))*((MIN(EOMONTH((R$2-N('Revenue Streams'!$G14)),0)+DAY('Revenue Streams'!$E14),EOMONTH((R$2-N('Revenue Streams'!$G14)),1)))&lt;=(R$3-N('Revenue Streams'!$G14)))*((MIN(EOMONTH((R$2-N('Revenue Streams'!$G14)),0)+DAY('Revenue Streams'!$E14),EOMONTH((R$2-N('Revenue Streams'!$G14)),1)))&gt;='Revenue Streams'!$E14)*((MIN(EOMONTH((R$2-N('Revenue Streams'!$G14)),0)+DAY('Revenue Streams'!$E14),EOMONTH((R$2-N('Revenue Streams'!$G14)),1)))&lt;=IF('Revenue Streams'!$F14="",DATE(9999,1,1),'Revenue Streams'!$F14))+((MIN(EOMONTH((R$2-N('Revenue Streams'!$G14)),1)+DAY('Revenue Streams'!$E14),EOMONTH((R$2-N('Revenue Streams'!$G14)),2)))&gt;=(R$2-N('Revenue Streams'!$G14)))*((MIN(EOMONTH((R$2-N('Revenue Streams'!$G14)),1)+DAY('Revenue Streams'!$E14),EOMONTH((R$2-N('Revenue Streams'!$G14)),2)))&lt;=(R$3-N('Revenue Streams'!$G14)))*((MIN(EOMONTH((R$2-N('Revenue Streams'!$G14)),1)+DAY('Revenue Streams'!$E14),EOMONTH((R$2-N('Revenue Streams'!$G14)),2)))&gt;='Revenue Streams'!$E14)*((MIN(EOMONTH((R$2-N('Revenue Streams'!$G14)),1)+DAY('Revenue Streams'!$E14),EOMONTH((R$2-N('Revenue Streams'!$G14)),2)))&lt;=IF('Revenue Streams'!$F14="",DATE(9999,1,1),'Revenue Streams'!$F14))),IF(('Revenue Streams'!$E14&gt;=(R$2-N('Revenue Streams'!$G14)))*('Revenue Streams'!$E14&lt;=(R$3-N('Revenue Streams'!$G14)))=1,'Revenue Streams'!$D14,0)))</f>
        <v/>
      </c>
      <c r="S16" s="22">
        <f>IF(OR('Revenue Streams'!$D14="",'Revenue Streams'!$E14=""),0,IF('Revenue Streams'!$C14="Monthly",'Revenue Streams'!$D14*(((MIN(DATE(YEAR((S$2-N('Revenue Streams'!$G14))),MONTH((S$2-N('Revenue Streams'!$G14))),1)+DAY('Revenue Streams'!$E14)-1,EOMONTH((S$2-N('Revenue Streams'!$G14)),0)))&gt;=(S$2-N('Revenue Streams'!$G14)))*((MIN(DATE(YEAR((S$2-N('Revenue Streams'!$G14))),MONTH((S$2-N('Revenue Streams'!$G14))),1)+DAY('Revenue Streams'!$E14)-1,EOMONTH((S$2-N('Revenue Streams'!$G14)),0)))&lt;=(S$3-N('Revenue Streams'!$G14)))*((MIN(DATE(YEAR((S$2-N('Revenue Streams'!$G14))),MONTH((S$2-N('Revenue Streams'!$G14))),1)+DAY('Revenue Streams'!$E14)-1,EOMONTH((S$2-N('Revenue Streams'!$G14)),0)))&gt;='Revenue Streams'!$E14)*((MIN(DATE(YEAR((S$2-N('Revenue Streams'!$G14))),MONTH((S$2-N('Revenue Streams'!$G14))),1)+DAY('Revenue Streams'!$E14)-1,EOMONTH((S$2-N('Revenue Streams'!$G14)),0)))&lt;=IF('Revenue Streams'!$F14="",DATE(9999,1,1),'Revenue Streams'!$F14))+((MIN(EOMONTH((S$2-N('Revenue Streams'!$G14)),0)+DAY('Revenue Streams'!$E14),EOMONTH((S$2-N('Revenue Streams'!$G14)),1)))&gt;=(S$2-N('Revenue Streams'!$G14)))*((MIN(EOMONTH((S$2-N('Revenue Streams'!$G14)),0)+DAY('Revenue Streams'!$E14),EOMONTH((S$2-N('Revenue Streams'!$G14)),1)))&lt;=(S$3-N('Revenue Streams'!$G14)))*((MIN(EOMONTH((S$2-N('Revenue Streams'!$G14)),0)+DAY('Revenue Streams'!$E14),EOMONTH((S$2-N('Revenue Streams'!$G14)),1)))&gt;='Revenue Streams'!$E14)*((MIN(EOMONTH((S$2-N('Revenue Streams'!$G14)),0)+DAY('Revenue Streams'!$E14),EOMONTH((S$2-N('Revenue Streams'!$G14)),1)))&lt;=IF('Revenue Streams'!$F14="",DATE(9999,1,1),'Revenue Streams'!$F14))+((MIN(EOMONTH((S$2-N('Revenue Streams'!$G14)),1)+DAY('Revenue Streams'!$E14),EOMONTH((S$2-N('Revenue Streams'!$G14)),2)))&gt;=(S$2-N('Revenue Streams'!$G14)))*((MIN(EOMONTH((S$2-N('Revenue Streams'!$G14)),1)+DAY('Revenue Streams'!$E14),EOMONTH((S$2-N('Revenue Streams'!$G14)),2)))&lt;=(S$3-N('Revenue Streams'!$G14)))*((MIN(EOMONTH((S$2-N('Revenue Streams'!$G14)),1)+DAY('Revenue Streams'!$E14),EOMONTH((S$2-N('Revenue Streams'!$G14)),2)))&gt;='Revenue Streams'!$E14)*((MIN(EOMONTH((S$2-N('Revenue Streams'!$G14)),1)+DAY('Revenue Streams'!$E14),EOMONTH((S$2-N('Revenue Streams'!$G14)),2)))&lt;=IF('Revenue Streams'!$F14="",DATE(9999,1,1),'Revenue Streams'!$F14))),IF(('Revenue Streams'!$E14&gt;=(S$2-N('Revenue Streams'!$G14)))*('Revenue Streams'!$E14&lt;=(S$3-N('Revenue Streams'!$G14)))=1,'Revenue Streams'!$D14,0)))</f>
        <v/>
      </c>
      <c r="T16" s="22">
        <f>IF(OR('Revenue Streams'!$D14="",'Revenue Streams'!$E14=""),0,IF('Revenue Streams'!$C14="Monthly",'Revenue Streams'!$D14*(((MIN(DATE(YEAR((T$2-N('Revenue Streams'!$G14))),MONTH((T$2-N('Revenue Streams'!$G14))),1)+DAY('Revenue Streams'!$E14)-1,EOMONTH((T$2-N('Revenue Streams'!$G14)),0)))&gt;=(T$2-N('Revenue Streams'!$G14)))*((MIN(DATE(YEAR((T$2-N('Revenue Streams'!$G14))),MONTH((T$2-N('Revenue Streams'!$G14))),1)+DAY('Revenue Streams'!$E14)-1,EOMONTH((T$2-N('Revenue Streams'!$G14)),0)))&lt;=(T$3-N('Revenue Streams'!$G14)))*((MIN(DATE(YEAR((T$2-N('Revenue Streams'!$G14))),MONTH((T$2-N('Revenue Streams'!$G14))),1)+DAY('Revenue Streams'!$E14)-1,EOMONTH((T$2-N('Revenue Streams'!$G14)),0)))&gt;='Revenue Streams'!$E14)*((MIN(DATE(YEAR((T$2-N('Revenue Streams'!$G14))),MONTH((T$2-N('Revenue Streams'!$G14))),1)+DAY('Revenue Streams'!$E14)-1,EOMONTH((T$2-N('Revenue Streams'!$G14)),0)))&lt;=IF('Revenue Streams'!$F14="",DATE(9999,1,1),'Revenue Streams'!$F14))+((MIN(EOMONTH((T$2-N('Revenue Streams'!$G14)),0)+DAY('Revenue Streams'!$E14),EOMONTH((T$2-N('Revenue Streams'!$G14)),1)))&gt;=(T$2-N('Revenue Streams'!$G14)))*((MIN(EOMONTH((T$2-N('Revenue Streams'!$G14)),0)+DAY('Revenue Streams'!$E14),EOMONTH((T$2-N('Revenue Streams'!$G14)),1)))&lt;=(T$3-N('Revenue Streams'!$G14)))*((MIN(EOMONTH((T$2-N('Revenue Streams'!$G14)),0)+DAY('Revenue Streams'!$E14),EOMONTH((T$2-N('Revenue Streams'!$G14)),1)))&gt;='Revenue Streams'!$E14)*((MIN(EOMONTH((T$2-N('Revenue Streams'!$G14)),0)+DAY('Revenue Streams'!$E14),EOMONTH((T$2-N('Revenue Streams'!$G14)),1)))&lt;=IF('Revenue Streams'!$F14="",DATE(9999,1,1),'Revenue Streams'!$F14))+((MIN(EOMONTH((T$2-N('Revenue Streams'!$G14)),1)+DAY('Revenue Streams'!$E14),EOMONTH((T$2-N('Revenue Streams'!$G14)),2)))&gt;=(T$2-N('Revenue Streams'!$G14)))*((MIN(EOMONTH((T$2-N('Revenue Streams'!$G14)),1)+DAY('Revenue Streams'!$E14),EOMONTH((T$2-N('Revenue Streams'!$G14)),2)))&lt;=(T$3-N('Revenue Streams'!$G14)))*((MIN(EOMONTH((T$2-N('Revenue Streams'!$G14)),1)+DAY('Revenue Streams'!$E14),EOMONTH((T$2-N('Revenue Streams'!$G14)),2)))&gt;='Revenue Streams'!$E14)*((MIN(EOMONTH((T$2-N('Revenue Streams'!$G14)),1)+DAY('Revenue Streams'!$E14),EOMONTH((T$2-N('Revenue Streams'!$G14)),2)))&lt;=IF('Revenue Streams'!$F14="",DATE(9999,1,1),'Revenue Streams'!$F14))),IF(('Revenue Streams'!$E14&gt;=(T$2-N('Revenue Streams'!$G14)))*('Revenue Streams'!$E14&lt;=(T$3-N('Revenue Streams'!$G14)))=1,'Revenue Streams'!$D14,0)))</f>
        <v/>
      </c>
      <c r="U16" s="22">
        <f>IF(OR('Revenue Streams'!$D14="",'Revenue Streams'!$E14=""),0,IF('Revenue Streams'!$C14="Monthly",'Revenue Streams'!$D14*(((MIN(DATE(YEAR((U$2-N('Revenue Streams'!$G14))),MONTH((U$2-N('Revenue Streams'!$G14))),1)+DAY('Revenue Streams'!$E14)-1,EOMONTH((U$2-N('Revenue Streams'!$G14)),0)))&gt;=(U$2-N('Revenue Streams'!$G14)))*((MIN(DATE(YEAR((U$2-N('Revenue Streams'!$G14))),MONTH((U$2-N('Revenue Streams'!$G14))),1)+DAY('Revenue Streams'!$E14)-1,EOMONTH((U$2-N('Revenue Streams'!$G14)),0)))&lt;=(U$3-N('Revenue Streams'!$G14)))*((MIN(DATE(YEAR((U$2-N('Revenue Streams'!$G14))),MONTH((U$2-N('Revenue Streams'!$G14))),1)+DAY('Revenue Streams'!$E14)-1,EOMONTH((U$2-N('Revenue Streams'!$G14)),0)))&gt;='Revenue Streams'!$E14)*((MIN(DATE(YEAR((U$2-N('Revenue Streams'!$G14))),MONTH((U$2-N('Revenue Streams'!$G14))),1)+DAY('Revenue Streams'!$E14)-1,EOMONTH((U$2-N('Revenue Streams'!$G14)),0)))&lt;=IF('Revenue Streams'!$F14="",DATE(9999,1,1),'Revenue Streams'!$F14))+((MIN(EOMONTH((U$2-N('Revenue Streams'!$G14)),0)+DAY('Revenue Streams'!$E14),EOMONTH((U$2-N('Revenue Streams'!$G14)),1)))&gt;=(U$2-N('Revenue Streams'!$G14)))*((MIN(EOMONTH((U$2-N('Revenue Streams'!$G14)),0)+DAY('Revenue Streams'!$E14),EOMONTH((U$2-N('Revenue Streams'!$G14)),1)))&lt;=(U$3-N('Revenue Streams'!$G14)))*((MIN(EOMONTH((U$2-N('Revenue Streams'!$G14)),0)+DAY('Revenue Streams'!$E14),EOMONTH((U$2-N('Revenue Streams'!$G14)),1)))&gt;='Revenue Streams'!$E14)*((MIN(EOMONTH((U$2-N('Revenue Streams'!$G14)),0)+DAY('Revenue Streams'!$E14),EOMONTH((U$2-N('Revenue Streams'!$G14)),1)))&lt;=IF('Revenue Streams'!$F14="",DATE(9999,1,1),'Revenue Streams'!$F14))+((MIN(EOMONTH((U$2-N('Revenue Streams'!$G14)),1)+DAY('Revenue Streams'!$E14),EOMONTH((U$2-N('Revenue Streams'!$G14)),2)))&gt;=(U$2-N('Revenue Streams'!$G14)))*((MIN(EOMONTH((U$2-N('Revenue Streams'!$G14)),1)+DAY('Revenue Streams'!$E14),EOMONTH((U$2-N('Revenue Streams'!$G14)),2)))&lt;=(U$3-N('Revenue Streams'!$G14)))*((MIN(EOMONTH((U$2-N('Revenue Streams'!$G14)),1)+DAY('Revenue Streams'!$E14),EOMONTH((U$2-N('Revenue Streams'!$G14)),2)))&gt;='Revenue Streams'!$E14)*((MIN(EOMONTH((U$2-N('Revenue Streams'!$G14)),1)+DAY('Revenue Streams'!$E14),EOMONTH((U$2-N('Revenue Streams'!$G14)),2)))&lt;=IF('Revenue Streams'!$F14="",DATE(9999,1,1),'Revenue Streams'!$F14))),IF(('Revenue Streams'!$E14&gt;=(U$2-N('Revenue Streams'!$G14)))*('Revenue Streams'!$E14&lt;=(U$3-N('Revenue Streams'!$G14)))=1,'Revenue Streams'!$D14,0)))</f>
        <v/>
      </c>
      <c r="V16" s="22">
        <f>IF(OR('Revenue Streams'!$D14="",'Revenue Streams'!$E14=""),0,IF('Revenue Streams'!$C14="Monthly",'Revenue Streams'!$D14*(((MIN(DATE(YEAR((V$2-N('Revenue Streams'!$G14))),MONTH((V$2-N('Revenue Streams'!$G14))),1)+DAY('Revenue Streams'!$E14)-1,EOMONTH((V$2-N('Revenue Streams'!$G14)),0)))&gt;=(V$2-N('Revenue Streams'!$G14)))*((MIN(DATE(YEAR((V$2-N('Revenue Streams'!$G14))),MONTH((V$2-N('Revenue Streams'!$G14))),1)+DAY('Revenue Streams'!$E14)-1,EOMONTH((V$2-N('Revenue Streams'!$G14)),0)))&lt;=(V$3-N('Revenue Streams'!$G14)))*((MIN(DATE(YEAR((V$2-N('Revenue Streams'!$G14))),MONTH((V$2-N('Revenue Streams'!$G14))),1)+DAY('Revenue Streams'!$E14)-1,EOMONTH((V$2-N('Revenue Streams'!$G14)),0)))&gt;='Revenue Streams'!$E14)*((MIN(DATE(YEAR((V$2-N('Revenue Streams'!$G14))),MONTH((V$2-N('Revenue Streams'!$G14))),1)+DAY('Revenue Streams'!$E14)-1,EOMONTH((V$2-N('Revenue Streams'!$G14)),0)))&lt;=IF('Revenue Streams'!$F14="",DATE(9999,1,1),'Revenue Streams'!$F14))+((MIN(EOMONTH((V$2-N('Revenue Streams'!$G14)),0)+DAY('Revenue Streams'!$E14),EOMONTH((V$2-N('Revenue Streams'!$G14)),1)))&gt;=(V$2-N('Revenue Streams'!$G14)))*((MIN(EOMONTH((V$2-N('Revenue Streams'!$G14)),0)+DAY('Revenue Streams'!$E14),EOMONTH((V$2-N('Revenue Streams'!$G14)),1)))&lt;=(V$3-N('Revenue Streams'!$G14)))*((MIN(EOMONTH((V$2-N('Revenue Streams'!$G14)),0)+DAY('Revenue Streams'!$E14),EOMONTH((V$2-N('Revenue Streams'!$G14)),1)))&gt;='Revenue Streams'!$E14)*((MIN(EOMONTH((V$2-N('Revenue Streams'!$G14)),0)+DAY('Revenue Streams'!$E14),EOMONTH((V$2-N('Revenue Streams'!$G14)),1)))&lt;=IF('Revenue Streams'!$F14="",DATE(9999,1,1),'Revenue Streams'!$F14))+((MIN(EOMONTH((V$2-N('Revenue Streams'!$G14)),1)+DAY('Revenue Streams'!$E14),EOMONTH((V$2-N('Revenue Streams'!$G14)),2)))&gt;=(V$2-N('Revenue Streams'!$G14)))*((MIN(EOMONTH((V$2-N('Revenue Streams'!$G14)),1)+DAY('Revenue Streams'!$E14),EOMONTH((V$2-N('Revenue Streams'!$G14)),2)))&lt;=(V$3-N('Revenue Streams'!$G14)))*((MIN(EOMONTH((V$2-N('Revenue Streams'!$G14)),1)+DAY('Revenue Streams'!$E14),EOMONTH((V$2-N('Revenue Streams'!$G14)),2)))&gt;='Revenue Streams'!$E14)*((MIN(EOMONTH((V$2-N('Revenue Streams'!$G14)),1)+DAY('Revenue Streams'!$E14),EOMONTH((V$2-N('Revenue Streams'!$G14)),2)))&lt;=IF('Revenue Streams'!$F14="",DATE(9999,1,1),'Revenue Streams'!$F14))),IF(('Revenue Streams'!$E14&gt;=(V$2-N('Revenue Streams'!$G14)))*('Revenue Streams'!$E14&lt;=(V$3-N('Revenue Streams'!$G14)))=1,'Revenue Streams'!$D14,0)))</f>
        <v/>
      </c>
      <c r="W16" s="22">
        <f>IF(OR('Revenue Streams'!$D14="",'Revenue Streams'!$E14=""),0,IF('Revenue Streams'!$C14="Monthly",'Revenue Streams'!$D14*(((MIN(DATE(YEAR((W$2-N('Revenue Streams'!$G14))),MONTH((W$2-N('Revenue Streams'!$G14))),1)+DAY('Revenue Streams'!$E14)-1,EOMONTH((W$2-N('Revenue Streams'!$G14)),0)))&gt;=(W$2-N('Revenue Streams'!$G14)))*((MIN(DATE(YEAR((W$2-N('Revenue Streams'!$G14))),MONTH((W$2-N('Revenue Streams'!$G14))),1)+DAY('Revenue Streams'!$E14)-1,EOMONTH((W$2-N('Revenue Streams'!$G14)),0)))&lt;=(W$3-N('Revenue Streams'!$G14)))*((MIN(DATE(YEAR((W$2-N('Revenue Streams'!$G14))),MONTH((W$2-N('Revenue Streams'!$G14))),1)+DAY('Revenue Streams'!$E14)-1,EOMONTH((W$2-N('Revenue Streams'!$G14)),0)))&gt;='Revenue Streams'!$E14)*((MIN(DATE(YEAR((W$2-N('Revenue Streams'!$G14))),MONTH((W$2-N('Revenue Streams'!$G14))),1)+DAY('Revenue Streams'!$E14)-1,EOMONTH((W$2-N('Revenue Streams'!$G14)),0)))&lt;=IF('Revenue Streams'!$F14="",DATE(9999,1,1),'Revenue Streams'!$F14))+((MIN(EOMONTH((W$2-N('Revenue Streams'!$G14)),0)+DAY('Revenue Streams'!$E14),EOMONTH((W$2-N('Revenue Streams'!$G14)),1)))&gt;=(W$2-N('Revenue Streams'!$G14)))*((MIN(EOMONTH((W$2-N('Revenue Streams'!$G14)),0)+DAY('Revenue Streams'!$E14),EOMONTH((W$2-N('Revenue Streams'!$G14)),1)))&lt;=(W$3-N('Revenue Streams'!$G14)))*((MIN(EOMONTH((W$2-N('Revenue Streams'!$G14)),0)+DAY('Revenue Streams'!$E14),EOMONTH((W$2-N('Revenue Streams'!$G14)),1)))&gt;='Revenue Streams'!$E14)*((MIN(EOMONTH((W$2-N('Revenue Streams'!$G14)),0)+DAY('Revenue Streams'!$E14),EOMONTH((W$2-N('Revenue Streams'!$G14)),1)))&lt;=IF('Revenue Streams'!$F14="",DATE(9999,1,1),'Revenue Streams'!$F14))+((MIN(EOMONTH((W$2-N('Revenue Streams'!$G14)),1)+DAY('Revenue Streams'!$E14),EOMONTH((W$2-N('Revenue Streams'!$G14)),2)))&gt;=(W$2-N('Revenue Streams'!$G14)))*((MIN(EOMONTH((W$2-N('Revenue Streams'!$G14)),1)+DAY('Revenue Streams'!$E14),EOMONTH((W$2-N('Revenue Streams'!$G14)),2)))&lt;=(W$3-N('Revenue Streams'!$G14)))*((MIN(EOMONTH((W$2-N('Revenue Streams'!$G14)),1)+DAY('Revenue Streams'!$E14),EOMONTH((W$2-N('Revenue Streams'!$G14)),2)))&gt;='Revenue Streams'!$E14)*((MIN(EOMONTH((W$2-N('Revenue Streams'!$G14)),1)+DAY('Revenue Streams'!$E14),EOMONTH((W$2-N('Revenue Streams'!$G14)),2)))&lt;=IF('Revenue Streams'!$F14="",DATE(9999,1,1),'Revenue Streams'!$F14))),IF(('Revenue Streams'!$E14&gt;=(W$2-N('Revenue Streams'!$G14)))*('Revenue Streams'!$E14&lt;=(W$3-N('Revenue Streams'!$G14)))=1,'Revenue Streams'!$D14,0)))</f>
        <v/>
      </c>
      <c r="X16" s="22">
        <f>IF(OR('Revenue Streams'!$D14="",'Revenue Streams'!$E14=""),0,IF('Revenue Streams'!$C14="Monthly",'Revenue Streams'!$D14*(((MIN(DATE(YEAR((X$2-N('Revenue Streams'!$G14))),MONTH((X$2-N('Revenue Streams'!$G14))),1)+DAY('Revenue Streams'!$E14)-1,EOMONTH((X$2-N('Revenue Streams'!$G14)),0)))&gt;=(X$2-N('Revenue Streams'!$G14)))*((MIN(DATE(YEAR((X$2-N('Revenue Streams'!$G14))),MONTH((X$2-N('Revenue Streams'!$G14))),1)+DAY('Revenue Streams'!$E14)-1,EOMONTH((X$2-N('Revenue Streams'!$G14)),0)))&lt;=(X$3-N('Revenue Streams'!$G14)))*((MIN(DATE(YEAR((X$2-N('Revenue Streams'!$G14))),MONTH((X$2-N('Revenue Streams'!$G14))),1)+DAY('Revenue Streams'!$E14)-1,EOMONTH((X$2-N('Revenue Streams'!$G14)),0)))&gt;='Revenue Streams'!$E14)*((MIN(DATE(YEAR((X$2-N('Revenue Streams'!$G14))),MONTH((X$2-N('Revenue Streams'!$G14))),1)+DAY('Revenue Streams'!$E14)-1,EOMONTH((X$2-N('Revenue Streams'!$G14)),0)))&lt;=IF('Revenue Streams'!$F14="",DATE(9999,1,1),'Revenue Streams'!$F14))+((MIN(EOMONTH((X$2-N('Revenue Streams'!$G14)),0)+DAY('Revenue Streams'!$E14),EOMONTH((X$2-N('Revenue Streams'!$G14)),1)))&gt;=(X$2-N('Revenue Streams'!$G14)))*((MIN(EOMONTH((X$2-N('Revenue Streams'!$G14)),0)+DAY('Revenue Streams'!$E14),EOMONTH((X$2-N('Revenue Streams'!$G14)),1)))&lt;=(X$3-N('Revenue Streams'!$G14)))*((MIN(EOMONTH((X$2-N('Revenue Streams'!$G14)),0)+DAY('Revenue Streams'!$E14),EOMONTH((X$2-N('Revenue Streams'!$G14)),1)))&gt;='Revenue Streams'!$E14)*((MIN(EOMONTH((X$2-N('Revenue Streams'!$G14)),0)+DAY('Revenue Streams'!$E14),EOMONTH((X$2-N('Revenue Streams'!$G14)),1)))&lt;=IF('Revenue Streams'!$F14="",DATE(9999,1,1),'Revenue Streams'!$F14))+((MIN(EOMONTH((X$2-N('Revenue Streams'!$G14)),1)+DAY('Revenue Streams'!$E14),EOMONTH((X$2-N('Revenue Streams'!$G14)),2)))&gt;=(X$2-N('Revenue Streams'!$G14)))*((MIN(EOMONTH((X$2-N('Revenue Streams'!$G14)),1)+DAY('Revenue Streams'!$E14),EOMONTH((X$2-N('Revenue Streams'!$G14)),2)))&lt;=(X$3-N('Revenue Streams'!$G14)))*((MIN(EOMONTH((X$2-N('Revenue Streams'!$G14)),1)+DAY('Revenue Streams'!$E14),EOMONTH((X$2-N('Revenue Streams'!$G14)),2)))&gt;='Revenue Streams'!$E14)*((MIN(EOMONTH((X$2-N('Revenue Streams'!$G14)),1)+DAY('Revenue Streams'!$E14),EOMONTH((X$2-N('Revenue Streams'!$G14)),2)))&lt;=IF('Revenue Streams'!$F14="",DATE(9999,1,1),'Revenue Streams'!$F14))),IF(('Revenue Streams'!$E14&gt;=(X$2-N('Revenue Streams'!$G14)))*('Revenue Streams'!$E14&lt;=(X$3-N('Revenue Streams'!$G14)))=1,'Revenue Streams'!$D14,0)))</f>
        <v/>
      </c>
      <c r="Y16" s="22">
        <f>IF(OR('Revenue Streams'!$D14="",'Revenue Streams'!$E14=""),0,IF('Revenue Streams'!$C14="Monthly",'Revenue Streams'!$D14*(((MIN(DATE(YEAR((Y$2-N('Revenue Streams'!$G14))),MONTH((Y$2-N('Revenue Streams'!$G14))),1)+DAY('Revenue Streams'!$E14)-1,EOMONTH((Y$2-N('Revenue Streams'!$G14)),0)))&gt;=(Y$2-N('Revenue Streams'!$G14)))*((MIN(DATE(YEAR((Y$2-N('Revenue Streams'!$G14))),MONTH((Y$2-N('Revenue Streams'!$G14))),1)+DAY('Revenue Streams'!$E14)-1,EOMONTH((Y$2-N('Revenue Streams'!$G14)),0)))&lt;=(Y$3-N('Revenue Streams'!$G14)))*((MIN(DATE(YEAR((Y$2-N('Revenue Streams'!$G14))),MONTH((Y$2-N('Revenue Streams'!$G14))),1)+DAY('Revenue Streams'!$E14)-1,EOMONTH((Y$2-N('Revenue Streams'!$G14)),0)))&gt;='Revenue Streams'!$E14)*((MIN(DATE(YEAR((Y$2-N('Revenue Streams'!$G14))),MONTH((Y$2-N('Revenue Streams'!$G14))),1)+DAY('Revenue Streams'!$E14)-1,EOMONTH((Y$2-N('Revenue Streams'!$G14)),0)))&lt;=IF('Revenue Streams'!$F14="",DATE(9999,1,1),'Revenue Streams'!$F14))+((MIN(EOMONTH((Y$2-N('Revenue Streams'!$G14)),0)+DAY('Revenue Streams'!$E14),EOMONTH((Y$2-N('Revenue Streams'!$G14)),1)))&gt;=(Y$2-N('Revenue Streams'!$G14)))*((MIN(EOMONTH((Y$2-N('Revenue Streams'!$G14)),0)+DAY('Revenue Streams'!$E14),EOMONTH((Y$2-N('Revenue Streams'!$G14)),1)))&lt;=(Y$3-N('Revenue Streams'!$G14)))*((MIN(EOMONTH((Y$2-N('Revenue Streams'!$G14)),0)+DAY('Revenue Streams'!$E14),EOMONTH((Y$2-N('Revenue Streams'!$G14)),1)))&gt;='Revenue Streams'!$E14)*((MIN(EOMONTH((Y$2-N('Revenue Streams'!$G14)),0)+DAY('Revenue Streams'!$E14),EOMONTH((Y$2-N('Revenue Streams'!$G14)),1)))&lt;=IF('Revenue Streams'!$F14="",DATE(9999,1,1),'Revenue Streams'!$F14))+((MIN(EOMONTH((Y$2-N('Revenue Streams'!$G14)),1)+DAY('Revenue Streams'!$E14),EOMONTH((Y$2-N('Revenue Streams'!$G14)),2)))&gt;=(Y$2-N('Revenue Streams'!$G14)))*((MIN(EOMONTH((Y$2-N('Revenue Streams'!$G14)),1)+DAY('Revenue Streams'!$E14),EOMONTH((Y$2-N('Revenue Streams'!$G14)),2)))&lt;=(Y$3-N('Revenue Streams'!$G14)))*((MIN(EOMONTH((Y$2-N('Revenue Streams'!$G14)),1)+DAY('Revenue Streams'!$E14),EOMONTH((Y$2-N('Revenue Streams'!$G14)),2)))&gt;='Revenue Streams'!$E14)*((MIN(EOMONTH((Y$2-N('Revenue Streams'!$G14)),1)+DAY('Revenue Streams'!$E14),EOMONTH((Y$2-N('Revenue Streams'!$G14)),2)))&lt;=IF('Revenue Streams'!$F14="",DATE(9999,1,1),'Revenue Streams'!$F14))),IF(('Revenue Streams'!$E14&gt;=(Y$2-N('Revenue Streams'!$G14)))*('Revenue Streams'!$E14&lt;=(Y$3-N('Revenue Streams'!$G14)))=1,'Revenue Streams'!$D14,0)))</f>
        <v/>
      </c>
      <c r="Z16" s="22">
        <f>IF(OR('Revenue Streams'!$D14="",'Revenue Streams'!$E14=""),0,IF('Revenue Streams'!$C14="Monthly",'Revenue Streams'!$D14*(((MIN(DATE(YEAR((Z$2-N('Revenue Streams'!$G14))),MONTH((Z$2-N('Revenue Streams'!$G14))),1)+DAY('Revenue Streams'!$E14)-1,EOMONTH((Z$2-N('Revenue Streams'!$G14)),0)))&gt;=(Z$2-N('Revenue Streams'!$G14)))*((MIN(DATE(YEAR((Z$2-N('Revenue Streams'!$G14))),MONTH((Z$2-N('Revenue Streams'!$G14))),1)+DAY('Revenue Streams'!$E14)-1,EOMONTH((Z$2-N('Revenue Streams'!$G14)),0)))&lt;=(Z$3-N('Revenue Streams'!$G14)))*((MIN(DATE(YEAR((Z$2-N('Revenue Streams'!$G14))),MONTH((Z$2-N('Revenue Streams'!$G14))),1)+DAY('Revenue Streams'!$E14)-1,EOMONTH((Z$2-N('Revenue Streams'!$G14)),0)))&gt;='Revenue Streams'!$E14)*((MIN(DATE(YEAR((Z$2-N('Revenue Streams'!$G14))),MONTH((Z$2-N('Revenue Streams'!$G14))),1)+DAY('Revenue Streams'!$E14)-1,EOMONTH((Z$2-N('Revenue Streams'!$G14)),0)))&lt;=IF('Revenue Streams'!$F14="",DATE(9999,1,1),'Revenue Streams'!$F14))+((MIN(EOMONTH((Z$2-N('Revenue Streams'!$G14)),0)+DAY('Revenue Streams'!$E14),EOMONTH((Z$2-N('Revenue Streams'!$G14)),1)))&gt;=(Z$2-N('Revenue Streams'!$G14)))*((MIN(EOMONTH((Z$2-N('Revenue Streams'!$G14)),0)+DAY('Revenue Streams'!$E14),EOMONTH((Z$2-N('Revenue Streams'!$G14)),1)))&lt;=(Z$3-N('Revenue Streams'!$G14)))*((MIN(EOMONTH((Z$2-N('Revenue Streams'!$G14)),0)+DAY('Revenue Streams'!$E14),EOMONTH((Z$2-N('Revenue Streams'!$G14)),1)))&gt;='Revenue Streams'!$E14)*((MIN(EOMONTH((Z$2-N('Revenue Streams'!$G14)),0)+DAY('Revenue Streams'!$E14),EOMONTH((Z$2-N('Revenue Streams'!$G14)),1)))&lt;=IF('Revenue Streams'!$F14="",DATE(9999,1,1),'Revenue Streams'!$F14))+((MIN(EOMONTH((Z$2-N('Revenue Streams'!$G14)),1)+DAY('Revenue Streams'!$E14),EOMONTH((Z$2-N('Revenue Streams'!$G14)),2)))&gt;=(Z$2-N('Revenue Streams'!$G14)))*((MIN(EOMONTH((Z$2-N('Revenue Streams'!$G14)),1)+DAY('Revenue Streams'!$E14),EOMONTH((Z$2-N('Revenue Streams'!$G14)),2)))&lt;=(Z$3-N('Revenue Streams'!$G14)))*((MIN(EOMONTH((Z$2-N('Revenue Streams'!$G14)),1)+DAY('Revenue Streams'!$E14),EOMONTH((Z$2-N('Revenue Streams'!$G14)),2)))&gt;='Revenue Streams'!$E14)*((MIN(EOMONTH((Z$2-N('Revenue Streams'!$G14)),1)+DAY('Revenue Streams'!$E14),EOMONTH((Z$2-N('Revenue Streams'!$G14)),2)))&lt;=IF('Revenue Streams'!$F14="",DATE(9999,1,1),'Revenue Streams'!$F14))),IF(('Revenue Streams'!$E14&gt;=(Z$2-N('Revenue Streams'!$G14)))*('Revenue Streams'!$E14&lt;=(Z$3-N('Revenue Streams'!$G14)))=1,'Revenue Streams'!$D14,0)))</f>
        <v/>
      </c>
      <c r="AA16" s="22">
        <f>IF(OR('Revenue Streams'!$D14="",'Revenue Streams'!$E14=""),0,IF('Revenue Streams'!$C14="Monthly",'Revenue Streams'!$D14*(((MIN(DATE(YEAR((AA$2-N('Revenue Streams'!$G14))),MONTH((AA$2-N('Revenue Streams'!$G14))),1)+DAY('Revenue Streams'!$E14)-1,EOMONTH((AA$2-N('Revenue Streams'!$G14)),0)))&gt;=(AA$2-N('Revenue Streams'!$G14)))*((MIN(DATE(YEAR((AA$2-N('Revenue Streams'!$G14))),MONTH((AA$2-N('Revenue Streams'!$G14))),1)+DAY('Revenue Streams'!$E14)-1,EOMONTH((AA$2-N('Revenue Streams'!$G14)),0)))&lt;=(AA$3-N('Revenue Streams'!$G14)))*((MIN(DATE(YEAR((AA$2-N('Revenue Streams'!$G14))),MONTH((AA$2-N('Revenue Streams'!$G14))),1)+DAY('Revenue Streams'!$E14)-1,EOMONTH((AA$2-N('Revenue Streams'!$G14)),0)))&gt;='Revenue Streams'!$E14)*((MIN(DATE(YEAR((AA$2-N('Revenue Streams'!$G14))),MONTH((AA$2-N('Revenue Streams'!$G14))),1)+DAY('Revenue Streams'!$E14)-1,EOMONTH((AA$2-N('Revenue Streams'!$G14)),0)))&lt;=IF('Revenue Streams'!$F14="",DATE(9999,1,1),'Revenue Streams'!$F14))+((MIN(EOMONTH((AA$2-N('Revenue Streams'!$G14)),0)+DAY('Revenue Streams'!$E14),EOMONTH((AA$2-N('Revenue Streams'!$G14)),1)))&gt;=(AA$2-N('Revenue Streams'!$G14)))*((MIN(EOMONTH((AA$2-N('Revenue Streams'!$G14)),0)+DAY('Revenue Streams'!$E14),EOMONTH((AA$2-N('Revenue Streams'!$G14)),1)))&lt;=(AA$3-N('Revenue Streams'!$G14)))*((MIN(EOMONTH((AA$2-N('Revenue Streams'!$G14)),0)+DAY('Revenue Streams'!$E14),EOMONTH((AA$2-N('Revenue Streams'!$G14)),1)))&gt;='Revenue Streams'!$E14)*((MIN(EOMONTH((AA$2-N('Revenue Streams'!$G14)),0)+DAY('Revenue Streams'!$E14),EOMONTH((AA$2-N('Revenue Streams'!$G14)),1)))&lt;=IF('Revenue Streams'!$F14="",DATE(9999,1,1),'Revenue Streams'!$F14))+((MIN(EOMONTH((AA$2-N('Revenue Streams'!$G14)),1)+DAY('Revenue Streams'!$E14),EOMONTH((AA$2-N('Revenue Streams'!$G14)),2)))&gt;=(AA$2-N('Revenue Streams'!$G14)))*((MIN(EOMONTH((AA$2-N('Revenue Streams'!$G14)),1)+DAY('Revenue Streams'!$E14),EOMONTH((AA$2-N('Revenue Streams'!$G14)),2)))&lt;=(AA$3-N('Revenue Streams'!$G14)))*((MIN(EOMONTH((AA$2-N('Revenue Streams'!$G14)),1)+DAY('Revenue Streams'!$E14),EOMONTH((AA$2-N('Revenue Streams'!$G14)),2)))&gt;='Revenue Streams'!$E14)*((MIN(EOMONTH((AA$2-N('Revenue Streams'!$G14)),1)+DAY('Revenue Streams'!$E14),EOMONTH((AA$2-N('Revenue Streams'!$G14)),2)))&lt;=IF('Revenue Streams'!$F14="",DATE(9999,1,1),'Revenue Streams'!$F14))),IF(('Revenue Streams'!$E14&gt;=(AA$2-N('Revenue Streams'!$G14)))*('Revenue Streams'!$E14&lt;=(AA$3-N('Revenue Streams'!$G14)))=1,'Revenue Streams'!$D14,0)))</f>
        <v/>
      </c>
      <c r="AB16" s="22">
        <f>IF(OR('Revenue Streams'!$D14="",'Revenue Streams'!$E14=""),0,IF('Revenue Streams'!$C14="Monthly",'Revenue Streams'!$D14*(((MIN(DATE(YEAR((AB$2-N('Revenue Streams'!$G14))),MONTH((AB$2-N('Revenue Streams'!$G14))),1)+DAY('Revenue Streams'!$E14)-1,EOMONTH((AB$2-N('Revenue Streams'!$G14)),0)))&gt;=(AB$2-N('Revenue Streams'!$G14)))*((MIN(DATE(YEAR((AB$2-N('Revenue Streams'!$G14))),MONTH((AB$2-N('Revenue Streams'!$G14))),1)+DAY('Revenue Streams'!$E14)-1,EOMONTH((AB$2-N('Revenue Streams'!$G14)),0)))&lt;=(AB$3-N('Revenue Streams'!$G14)))*((MIN(DATE(YEAR((AB$2-N('Revenue Streams'!$G14))),MONTH((AB$2-N('Revenue Streams'!$G14))),1)+DAY('Revenue Streams'!$E14)-1,EOMONTH((AB$2-N('Revenue Streams'!$G14)),0)))&gt;='Revenue Streams'!$E14)*((MIN(DATE(YEAR((AB$2-N('Revenue Streams'!$G14))),MONTH((AB$2-N('Revenue Streams'!$G14))),1)+DAY('Revenue Streams'!$E14)-1,EOMONTH((AB$2-N('Revenue Streams'!$G14)),0)))&lt;=IF('Revenue Streams'!$F14="",DATE(9999,1,1),'Revenue Streams'!$F14))+((MIN(EOMONTH((AB$2-N('Revenue Streams'!$G14)),0)+DAY('Revenue Streams'!$E14),EOMONTH((AB$2-N('Revenue Streams'!$G14)),1)))&gt;=(AB$2-N('Revenue Streams'!$G14)))*((MIN(EOMONTH((AB$2-N('Revenue Streams'!$G14)),0)+DAY('Revenue Streams'!$E14),EOMONTH((AB$2-N('Revenue Streams'!$G14)),1)))&lt;=(AB$3-N('Revenue Streams'!$G14)))*((MIN(EOMONTH((AB$2-N('Revenue Streams'!$G14)),0)+DAY('Revenue Streams'!$E14),EOMONTH((AB$2-N('Revenue Streams'!$G14)),1)))&gt;='Revenue Streams'!$E14)*((MIN(EOMONTH((AB$2-N('Revenue Streams'!$G14)),0)+DAY('Revenue Streams'!$E14),EOMONTH((AB$2-N('Revenue Streams'!$G14)),1)))&lt;=IF('Revenue Streams'!$F14="",DATE(9999,1,1),'Revenue Streams'!$F14))+((MIN(EOMONTH((AB$2-N('Revenue Streams'!$G14)),1)+DAY('Revenue Streams'!$E14),EOMONTH((AB$2-N('Revenue Streams'!$G14)),2)))&gt;=(AB$2-N('Revenue Streams'!$G14)))*((MIN(EOMONTH((AB$2-N('Revenue Streams'!$G14)),1)+DAY('Revenue Streams'!$E14),EOMONTH((AB$2-N('Revenue Streams'!$G14)),2)))&lt;=(AB$3-N('Revenue Streams'!$G14)))*((MIN(EOMONTH((AB$2-N('Revenue Streams'!$G14)),1)+DAY('Revenue Streams'!$E14),EOMONTH((AB$2-N('Revenue Streams'!$G14)),2)))&gt;='Revenue Streams'!$E14)*((MIN(EOMONTH((AB$2-N('Revenue Streams'!$G14)),1)+DAY('Revenue Streams'!$E14),EOMONTH((AB$2-N('Revenue Streams'!$G14)),2)))&lt;=IF('Revenue Streams'!$F14="",DATE(9999,1,1),'Revenue Streams'!$F14))),IF(('Revenue Streams'!$E14&gt;=(AB$2-N('Revenue Streams'!$G14)))*('Revenue Streams'!$E14&lt;=(AB$3-N('Revenue Streams'!$G14)))=1,'Revenue Streams'!$D14,0)))</f>
        <v/>
      </c>
    </row>
    <row r="17" ht="15" customHeight="1" s="23">
      <c r="A17" s="22">
        <f>IF('Revenue Streams'!$B15="","",'Revenue Streams'!$B15)</f>
        <v/>
      </c>
      <c r="B17" s="22">
        <f>IF('Revenue Streams'!$A15="","",'Revenue Streams'!$A15)</f>
        <v/>
      </c>
      <c r="C17" s="22">
        <f>IF(OR('Revenue Streams'!$D15="",'Revenue Streams'!$E15=""),0,IF('Revenue Streams'!$C15="Monthly",'Revenue Streams'!$D15*(((MIN(DATE(YEAR((C$2-N('Revenue Streams'!$G15))),MONTH((C$2-N('Revenue Streams'!$G15))),1)+DAY('Revenue Streams'!$E15)-1,EOMONTH((C$2-N('Revenue Streams'!$G15)),0)))&gt;=(C$2-N('Revenue Streams'!$G15)))*((MIN(DATE(YEAR((C$2-N('Revenue Streams'!$G15))),MONTH((C$2-N('Revenue Streams'!$G15))),1)+DAY('Revenue Streams'!$E15)-1,EOMONTH((C$2-N('Revenue Streams'!$G15)),0)))&lt;=(C$3-N('Revenue Streams'!$G15)))*((MIN(DATE(YEAR((C$2-N('Revenue Streams'!$G15))),MONTH((C$2-N('Revenue Streams'!$G15))),1)+DAY('Revenue Streams'!$E15)-1,EOMONTH((C$2-N('Revenue Streams'!$G15)),0)))&gt;='Revenue Streams'!$E15)*((MIN(DATE(YEAR((C$2-N('Revenue Streams'!$G15))),MONTH((C$2-N('Revenue Streams'!$G15))),1)+DAY('Revenue Streams'!$E15)-1,EOMONTH((C$2-N('Revenue Streams'!$G15)),0)))&lt;=IF('Revenue Streams'!$F15="",DATE(9999,1,1),'Revenue Streams'!$F15))+((MIN(EOMONTH((C$2-N('Revenue Streams'!$G15)),0)+DAY('Revenue Streams'!$E15),EOMONTH((C$2-N('Revenue Streams'!$G15)),1)))&gt;=(C$2-N('Revenue Streams'!$G15)))*((MIN(EOMONTH((C$2-N('Revenue Streams'!$G15)),0)+DAY('Revenue Streams'!$E15),EOMONTH((C$2-N('Revenue Streams'!$G15)),1)))&lt;=(C$3-N('Revenue Streams'!$G15)))*((MIN(EOMONTH((C$2-N('Revenue Streams'!$G15)),0)+DAY('Revenue Streams'!$E15),EOMONTH((C$2-N('Revenue Streams'!$G15)),1)))&gt;='Revenue Streams'!$E15)*((MIN(EOMONTH((C$2-N('Revenue Streams'!$G15)),0)+DAY('Revenue Streams'!$E15),EOMONTH((C$2-N('Revenue Streams'!$G15)),1)))&lt;=IF('Revenue Streams'!$F15="",DATE(9999,1,1),'Revenue Streams'!$F15))+((MIN(EOMONTH((C$2-N('Revenue Streams'!$G15)),1)+DAY('Revenue Streams'!$E15),EOMONTH((C$2-N('Revenue Streams'!$G15)),2)))&gt;=(C$2-N('Revenue Streams'!$G15)))*((MIN(EOMONTH((C$2-N('Revenue Streams'!$G15)),1)+DAY('Revenue Streams'!$E15),EOMONTH((C$2-N('Revenue Streams'!$G15)),2)))&lt;=(C$3-N('Revenue Streams'!$G15)))*((MIN(EOMONTH((C$2-N('Revenue Streams'!$G15)),1)+DAY('Revenue Streams'!$E15),EOMONTH((C$2-N('Revenue Streams'!$G15)),2)))&gt;='Revenue Streams'!$E15)*((MIN(EOMONTH((C$2-N('Revenue Streams'!$G15)),1)+DAY('Revenue Streams'!$E15),EOMONTH((C$2-N('Revenue Streams'!$G15)),2)))&lt;=IF('Revenue Streams'!$F15="",DATE(9999,1,1),'Revenue Streams'!$F15))),IF(('Revenue Streams'!$E15&gt;=(C$2-N('Revenue Streams'!$G15)))*('Revenue Streams'!$E15&lt;=(C$3-N('Revenue Streams'!$G15)))=1,'Revenue Streams'!$D15,0)))</f>
        <v/>
      </c>
      <c r="D17" s="22">
        <f>IF(OR('Revenue Streams'!$D15="",'Revenue Streams'!$E15=""),0,IF('Revenue Streams'!$C15="Monthly",'Revenue Streams'!$D15*(((MIN(DATE(YEAR((D$2-N('Revenue Streams'!$G15))),MONTH((D$2-N('Revenue Streams'!$G15))),1)+DAY('Revenue Streams'!$E15)-1,EOMONTH((D$2-N('Revenue Streams'!$G15)),0)))&gt;=(D$2-N('Revenue Streams'!$G15)))*((MIN(DATE(YEAR((D$2-N('Revenue Streams'!$G15))),MONTH((D$2-N('Revenue Streams'!$G15))),1)+DAY('Revenue Streams'!$E15)-1,EOMONTH((D$2-N('Revenue Streams'!$G15)),0)))&lt;=(D$3-N('Revenue Streams'!$G15)))*((MIN(DATE(YEAR((D$2-N('Revenue Streams'!$G15))),MONTH((D$2-N('Revenue Streams'!$G15))),1)+DAY('Revenue Streams'!$E15)-1,EOMONTH((D$2-N('Revenue Streams'!$G15)),0)))&gt;='Revenue Streams'!$E15)*((MIN(DATE(YEAR((D$2-N('Revenue Streams'!$G15))),MONTH((D$2-N('Revenue Streams'!$G15))),1)+DAY('Revenue Streams'!$E15)-1,EOMONTH((D$2-N('Revenue Streams'!$G15)),0)))&lt;=IF('Revenue Streams'!$F15="",DATE(9999,1,1),'Revenue Streams'!$F15))+((MIN(EOMONTH((D$2-N('Revenue Streams'!$G15)),0)+DAY('Revenue Streams'!$E15),EOMONTH((D$2-N('Revenue Streams'!$G15)),1)))&gt;=(D$2-N('Revenue Streams'!$G15)))*((MIN(EOMONTH((D$2-N('Revenue Streams'!$G15)),0)+DAY('Revenue Streams'!$E15),EOMONTH((D$2-N('Revenue Streams'!$G15)),1)))&lt;=(D$3-N('Revenue Streams'!$G15)))*((MIN(EOMONTH((D$2-N('Revenue Streams'!$G15)),0)+DAY('Revenue Streams'!$E15),EOMONTH((D$2-N('Revenue Streams'!$G15)),1)))&gt;='Revenue Streams'!$E15)*((MIN(EOMONTH((D$2-N('Revenue Streams'!$G15)),0)+DAY('Revenue Streams'!$E15),EOMONTH((D$2-N('Revenue Streams'!$G15)),1)))&lt;=IF('Revenue Streams'!$F15="",DATE(9999,1,1),'Revenue Streams'!$F15))+((MIN(EOMONTH((D$2-N('Revenue Streams'!$G15)),1)+DAY('Revenue Streams'!$E15),EOMONTH((D$2-N('Revenue Streams'!$G15)),2)))&gt;=(D$2-N('Revenue Streams'!$G15)))*((MIN(EOMONTH((D$2-N('Revenue Streams'!$G15)),1)+DAY('Revenue Streams'!$E15),EOMONTH((D$2-N('Revenue Streams'!$G15)),2)))&lt;=(D$3-N('Revenue Streams'!$G15)))*((MIN(EOMONTH((D$2-N('Revenue Streams'!$G15)),1)+DAY('Revenue Streams'!$E15),EOMONTH((D$2-N('Revenue Streams'!$G15)),2)))&gt;='Revenue Streams'!$E15)*((MIN(EOMONTH((D$2-N('Revenue Streams'!$G15)),1)+DAY('Revenue Streams'!$E15),EOMONTH((D$2-N('Revenue Streams'!$G15)),2)))&lt;=IF('Revenue Streams'!$F15="",DATE(9999,1,1),'Revenue Streams'!$F15))),IF(('Revenue Streams'!$E15&gt;=(D$2-N('Revenue Streams'!$G15)))*('Revenue Streams'!$E15&lt;=(D$3-N('Revenue Streams'!$G15)))=1,'Revenue Streams'!$D15,0)))</f>
        <v/>
      </c>
      <c r="E17" s="22">
        <f>IF(OR('Revenue Streams'!$D15="",'Revenue Streams'!$E15=""),0,IF('Revenue Streams'!$C15="Monthly",'Revenue Streams'!$D15*(((MIN(DATE(YEAR((E$2-N('Revenue Streams'!$G15))),MONTH((E$2-N('Revenue Streams'!$G15))),1)+DAY('Revenue Streams'!$E15)-1,EOMONTH((E$2-N('Revenue Streams'!$G15)),0)))&gt;=(E$2-N('Revenue Streams'!$G15)))*((MIN(DATE(YEAR((E$2-N('Revenue Streams'!$G15))),MONTH((E$2-N('Revenue Streams'!$G15))),1)+DAY('Revenue Streams'!$E15)-1,EOMONTH((E$2-N('Revenue Streams'!$G15)),0)))&lt;=(E$3-N('Revenue Streams'!$G15)))*((MIN(DATE(YEAR((E$2-N('Revenue Streams'!$G15))),MONTH((E$2-N('Revenue Streams'!$G15))),1)+DAY('Revenue Streams'!$E15)-1,EOMONTH((E$2-N('Revenue Streams'!$G15)),0)))&gt;='Revenue Streams'!$E15)*((MIN(DATE(YEAR((E$2-N('Revenue Streams'!$G15))),MONTH((E$2-N('Revenue Streams'!$G15))),1)+DAY('Revenue Streams'!$E15)-1,EOMONTH((E$2-N('Revenue Streams'!$G15)),0)))&lt;=IF('Revenue Streams'!$F15="",DATE(9999,1,1),'Revenue Streams'!$F15))+((MIN(EOMONTH((E$2-N('Revenue Streams'!$G15)),0)+DAY('Revenue Streams'!$E15),EOMONTH((E$2-N('Revenue Streams'!$G15)),1)))&gt;=(E$2-N('Revenue Streams'!$G15)))*((MIN(EOMONTH((E$2-N('Revenue Streams'!$G15)),0)+DAY('Revenue Streams'!$E15),EOMONTH((E$2-N('Revenue Streams'!$G15)),1)))&lt;=(E$3-N('Revenue Streams'!$G15)))*((MIN(EOMONTH((E$2-N('Revenue Streams'!$G15)),0)+DAY('Revenue Streams'!$E15),EOMONTH((E$2-N('Revenue Streams'!$G15)),1)))&gt;='Revenue Streams'!$E15)*((MIN(EOMONTH((E$2-N('Revenue Streams'!$G15)),0)+DAY('Revenue Streams'!$E15),EOMONTH((E$2-N('Revenue Streams'!$G15)),1)))&lt;=IF('Revenue Streams'!$F15="",DATE(9999,1,1),'Revenue Streams'!$F15))+((MIN(EOMONTH((E$2-N('Revenue Streams'!$G15)),1)+DAY('Revenue Streams'!$E15),EOMONTH((E$2-N('Revenue Streams'!$G15)),2)))&gt;=(E$2-N('Revenue Streams'!$G15)))*((MIN(EOMONTH((E$2-N('Revenue Streams'!$G15)),1)+DAY('Revenue Streams'!$E15),EOMONTH((E$2-N('Revenue Streams'!$G15)),2)))&lt;=(E$3-N('Revenue Streams'!$G15)))*((MIN(EOMONTH((E$2-N('Revenue Streams'!$G15)),1)+DAY('Revenue Streams'!$E15),EOMONTH((E$2-N('Revenue Streams'!$G15)),2)))&gt;='Revenue Streams'!$E15)*((MIN(EOMONTH((E$2-N('Revenue Streams'!$G15)),1)+DAY('Revenue Streams'!$E15),EOMONTH((E$2-N('Revenue Streams'!$G15)),2)))&lt;=IF('Revenue Streams'!$F15="",DATE(9999,1,1),'Revenue Streams'!$F15))),IF(('Revenue Streams'!$E15&gt;=(E$2-N('Revenue Streams'!$G15)))*('Revenue Streams'!$E15&lt;=(E$3-N('Revenue Streams'!$G15)))=1,'Revenue Streams'!$D15,0)))</f>
        <v/>
      </c>
      <c r="F17" s="22">
        <f>IF(OR('Revenue Streams'!$D15="",'Revenue Streams'!$E15=""),0,IF('Revenue Streams'!$C15="Monthly",'Revenue Streams'!$D15*(((MIN(DATE(YEAR((F$2-N('Revenue Streams'!$G15))),MONTH((F$2-N('Revenue Streams'!$G15))),1)+DAY('Revenue Streams'!$E15)-1,EOMONTH((F$2-N('Revenue Streams'!$G15)),0)))&gt;=(F$2-N('Revenue Streams'!$G15)))*((MIN(DATE(YEAR((F$2-N('Revenue Streams'!$G15))),MONTH((F$2-N('Revenue Streams'!$G15))),1)+DAY('Revenue Streams'!$E15)-1,EOMONTH((F$2-N('Revenue Streams'!$G15)),0)))&lt;=(F$3-N('Revenue Streams'!$G15)))*((MIN(DATE(YEAR((F$2-N('Revenue Streams'!$G15))),MONTH((F$2-N('Revenue Streams'!$G15))),1)+DAY('Revenue Streams'!$E15)-1,EOMONTH((F$2-N('Revenue Streams'!$G15)),0)))&gt;='Revenue Streams'!$E15)*((MIN(DATE(YEAR((F$2-N('Revenue Streams'!$G15))),MONTH((F$2-N('Revenue Streams'!$G15))),1)+DAY('Revenue Streams'!$E15)-1,EOMONTH((F$2-N('Revenue Streams'!$G15)),0)))&lt;=IF('Revenue Streams'!$F15="",DATE(9999,1,1),'Revenue Streams'!$F15))+((MIN(EOMONTH((F$2-N('Revenue Streams'!$G15)),0)+DAY('Revenue Streams'!$E15),EOMONTH((F$2-N('Revenue Streams'!$G15)),1)))&gt;=(F$2-N('Revenue Streams'!$G15)))*((MIN(EOMONTH((F$2-N('Revenue Streams'!$G15)),0)+DAY('Revenue Streams'!$E15),EOMONTH((F$2-N('Revenue Streams'!$G15)),1)))&lt;=(F$3-N('Revenue Streams'!$G15)))*((MIN(EOMONTH((F$2-N('Revenue Streams'!$G15)),0)+DAY('Revenue Streams'!$E15),EOMONTH((F$2-N('Revenue Streams'!$G15)),1)))&gt;='Revenue Streams'!$E15)*((MIN(EOMONTH((F$2-N('Revenue Streams'!$G15)),0)+DAY('Revenue Streams'!$E15),EOMONTH((F$2-N('Revenue Streams'!$G15)),1)))&lt;=IF('Revenue Streams'!$F15="",DATE(9999,1,1),'Revenue Streams'!$F15))+((MIN(EOMONTH((F$2-N('Revenue Streams'!$G15)),1)+DAY('Revenue Streams'!$E15),EOMONTH((F$2-N('Revenue Streams'!$G15)),2)))&gt;=(F$2-N('Revenue Streams'!$G15)))*((MIN(EOMONTH((F$2-N('Revenue Streams'!$G15)),1)+DAY('Revenue Streams'!$E15),EOMONTH((F$2-N('Revenue Streams'!$G15)),2)))&lt;=(F$3-N('Revenue Streams'!$G15)))*((MIN(EOMONTH((F$2-N('Revenue Streams'!$G15)),1)+DAY('Revenue Streams'!$E15),EOMONTH((F$2-N('Revenue Streams'!$G15)),2)))&gt;='Revenue Streams'!$E15)*((MIN(EOMONTH((F$2-N('Revenue Streams'!$G15)),1)+DAY('Revenue Streams'!$E15),EOMONTH((F$2-N('Revenue Streams'!$G15)),2)))&lt;=IF('Revenue Streams'!$F15="",DATE(9999,1,1),'Revenue Streams'!$F15))),IF(('Revenue Streams'!$E15&gt;=(F$2-N('Revenue Streams'!$G15)))*('Revenue Streams'!$E15&lt;=(F$3-N('Revenue Streams'!$G15)))=1,'Revenue Streams'!$D15,0)))</f>
        <v/>
      </c>
      <c r="G17" s="22">
        <f>IF(OR('Revenue Streams'!$D15="",'Revenue Streams'!$E15=""),0,IF('Revenue Streams'!$C15="Monthly",'Revenue Streams'!$D15*(((MIN(DATE(YEAR((G$2-N('Revenue Streams'!$G15))),MONTH((G$2-N('Revenue Streams'!$G15))),1)+DAY('Revenue Streams'!$E15)-1,EOMONTH((G$2-N('Revenue Streams'!$G15)),0)))&gt;=(G$2-N('Revenue Streams'!$G15)))*((MIN(DATE(YEAR((G$2-N('Revenue Streams'!$G15))),MONTH((G$2-N('Revenue Streams'!$G15))),1)+DAY('Revenue Streams'!$E15)-1,EOMONTH((G$2-N('Revenue Streams'!$G15)),0)))&lt;=(G$3-N('Revenue Streams'!$G15)))*((MIN(DATE(YEAR((G$2-N('Revenue Streams'!$G15))),MONTH((G$2-N('Revenue Streams'!$G15))),1)+DAY('Revenue Streams'!$E15)-1,EOMONTH((G$2-N('Revenue Streams'!$G15)),0)))&gt;='Revenue Streams'!$E15)*((MIN(DATE(YEAR((G$2-N('Revenue Streams'!$G15))),MONTH((G$2-N('Revenue Streams'!$G15))),1)+DAY('Revenue Streams'!$E15)-1,EOMONTH((G$2-N('Revenue Streams'!$G15)),0)))&lt;=IF('Revenue Streams'!$F15="",DATE(9999,1,1),'Revenue Streams'!$F15))+((MIN(EOMONTH((G$2-N('Revenue Streams'!$G15)),0)+DAY('Revenue Streams'!$E15),EOMONTH((G$2-N('Revenue Streams'!$G15)),1)))&gt;=(G$2-N('Revenue Streams'!$G15)))*((MIN(EOMONTH((G$2-N('Revenue Streams'!$G15)),0)+DAY('Revenue Streams'!$E15),EOMONTH((G$2-N('Revenue Streams'!$G15)),1)))&lt;=(G$3-N('Revenue Streams'!$G15)))*((MIN(EOMONTH((G$2-N('Revenue Streams'!$G15)),0)+DAY('Revenue Streams'!$E15),EOMONTH((G$2-N('Revenue Streams'!$G15)),1)))&gt;='Revenue Streams'!$E15)*((MIN(EOMONTH((G$2-N('Revenue Streams'!$G15)),0)+DAY('Revenue Streams'!$E15),EOMONTH((G$2-N('Revenue Streams'!$G15)),1)))&lt;=IF('Revenue Streams'!$F15="",DATE(9999,1,1),'Revenue Streams'!$F15))+((MIN(EOMONTH((G$2-N('Revenue Streams'!$G15)),1)+DAY('Revenue Streams'!$E15),EOMONTH((G$2-N('Revenue Streams'!$G15)),2)))&gt;=(G$2-N('Revenue Streams'!$G15)))*((MIN(EOMONTH((G$2-N('Revenue Streams'!$G15)),1)+DAY('Revenue Streams'!$E15),EOMONTH((G$2-N('Revenue Streams'!$G15)),2)))&lt;=(G$3-N('Revenue Streams'!$G15)))*((MIN(EOMONTH((G$2-N('Revenue Streams'!$G15)),1)+DAY('Revenue Streams'!$E15),EOMONTH((G$2-N('Revenue Streams'!$G15)),2)))&gt;='Revenue Streams'!$E15)*((MIN(EOMONTH((G$2-N('Revenue Streams'!$G15)),1)+DAY('Revenue Streams'!$E15),EOMONTH((G$2-N('Revenue Streams'!$G15)),2)))&lt;=IF('Revenue Streams'!$F15="",DATE(9999,1,1),'Revenue Streams'!$F15))),IF(('Revenue Streams'!$E15&gt;=(G$2-N('Revenue Streams'!$G15)))*('Revenue Streams'!$E15&lt;=(G$3-N('Revenue Streams'!$G15)))=1,'Revenue Streams'!$D15,0)))</f>
        <v/>
      </c>
      <c r="H17" s="22">
        <f>IF(OR('Revenue Streams'!$D15="",'Revenue Streams'!$E15=""),0,IF('Revenue Streams'!$C15="Monthly",'Revenue Streams'!$D15*(((MIN(DATE(YEAR((H$2-N('Revenue Streams'!$G15))),MONTH((H$2-N('Revenue Streams'!$G15))),1)+DAY('Revenue Streams'!$E15)-1,EOMONTH((H$2-N('Revenue Streams'!$G15)),0)))&gt;=(H$2-N('Revenue Streams'!$G15)))*((MIN(DATE(YEAR((H$2-N('Revenue Streams'!$G15))),MONTH((H$2-N('Revenue Streams'!$G15))),1)+DAY('Revenue Streams'!$E15)-1,EOMONTH((H$2-N('Revenue Streams'!$G15)),0)))&lt;=(H$3-N('Revenue Streams'!$G15)))*((MIN(DATE(YEAR((H$2-N('Revenue Streams'!$G15))),MONTH((H$2-N('Revenue Streams'!$G15))),1)+DAY('Revenue Streams'!$E15)-1,EOMONTH((H$2-N('Revenue Streams'!$G15)),0)))&gt;='Revenue Streams'!$E15)*((MIN(DATE(YEAR((H$2-N('Revenue Streams'!$G15))),MONTH((H$2-N('Revenue Streams'!$G15))),1)+DAY('Revenue Streams'!$E15)-1,EOMONTH((H$2-N('Revenue Streams'!$G15)),0)))&lt;=IF('Revenue Streams'!$F15="",DATE(9999,1,1),'Revenue Streams'!$F15))+((MIN(EOMONTH((H$2-N('Revenue Streams'!$G15)),0)+DAY('Revenue Streams'!$E15),EOMONTH((H$2-N('Revenue Streams'!$G15)),1)))&gt;=(H$2-N('Revenue Streams'!$G15)))*((MIN(EOMONTH((H$2-N('Revenue Streams'!$G15)),0)+DAY('Revenue Streams'!$E15),EOMONTH((H$2-N('Revenue Streams'!$G15)),1)))&lt;=(H$3-N('Revenue Streams'!$G15)))*((MIN(EOMONTH((H$2-N('Revenue Streams'!$G15)),0)+DAY('Revenue Streams'!$E15),EOMONTH((H$2-N('Revenue Streams'!$G15)),1)))&gt;='Revenue Streams'!$E15)*((MIN(EOMONTH((H$2-N('Revenue Streams'!$G15)),0)+DAY('Revenue Streams'!$E15),EOMONTH((H$2-N('Revenue Streams'!$G15)),1)))&lt;=IF('Revenue Streams'!$F15="",DATE(9999,1,1),'Revenue Streams'!$F15))+((MIN(EOMONTH((H$2-N('Revenue Streams'!$G15)),1)+DAY('Revenue Streams'!$E15),EOMONTH((H$2-N('Revenue Streams'!$G15)),2)))&gt;=(H$2-N('Revenue Streams'!$G15)))*((MIN(EOMONTH((H$2-N('Revenue Streams'!$G15)),1)+DAY('Revenue Streams'!$E15),EOMONTH((H$2-N('Revenue Streams'!$G15)),2)))&lt;=(H$3-N('Revenue Streams'!$G15)))*((MIN(EOMONTH((H$2-N('Revenue Streams'!$G15)),1)+DAY('Revenue Streams'!$E15),EOMONTH((H$2-N('Revenue Streams'!$G15)),2)))&gt;='Revenue Streams'!$E15)*((MIN(EOMONTH((H$2-N('Revenue Streams'!$G15)),1)+DAY('Revenue Streams'!$E15),EOMONTH((H$2-N('Revenue Streams'!$G15)),2)))&lt;=IF('Revenue Streams'!$F15="",DATE(9999,1,1),'Revenue Streams'!$F15))),IF(('Revenue Streams'!$E15&gt;=(H$2-N('Revenue Streams'!$G15)))*('Revenue Streams'!$E15&lt;=(H$3-N('Revenue Streams'!$G15)))=1,'Revenue Streams'!$D15,0)))</f>
        <v/>
      </c>
      <c r="I17" s="22">
        <f>IF(OR('Revenue Streams'!$D15="",'Revenue Streams'!$E15=""),0,IF('Revenue Streams'!$C15="Monthly",'Revenue Streams'!$D15*(((MIN(DATE(YEAR((I$2-N('Revenue Streams'!$G15))),MONTH((I$2-N('Revenue Streams'!$G15))),1)+DAY('Revenue Streams'!$E15)-1,EOMONTH((I$2-N('Revenue Streams'!$G15)),0)))&gt;=(I$2-N('Revenue Streams'!$G15)))*((MIN(DATE(YEAR((I$2-N('Revenue Streams'!$G15))),MONTH((I$2-N('Revenue Streams'!$G15))),1)+DAY('Revenue Streams'!$E15)-1,EOMONTH((I$2-N('Revenue Streams'!$G15)),0)))&lt;=(I$3-N('Revenue Streams'!$G15)))*((MIN(DATE(YEAR((I$2-N('Revenue Streams'!$G15))),MONTH((I$2-N('Revenue Streams'!$G15))),1)+DAY('Revenue Streams'!$E15)-1,EOMONTH((I$2-N('Revenue Streams'!$G15)),0)))&gt;='Revenue Streams'!$E15)*((MIN(DATE(YEAR((I$2-N('Revenue Streams'!$G15))),MONTH((I$2-N('Revenue Streams'!$G15))),1)+DAY('Revenue Streams'!$E15)-1,EOMONTH((I$2-N('Revenue Streams'!$G15)),0)))&lt;=IF('Revenue Streams'!$F15="",DATE(9999,1,1),'Revenue Streams'!$F15))+((MIN(EOMONTH((I$2-N('Revenue Streams'!$G15)),0)+DAY('Revenue Streams'!$E15),EOMONTH((I$2-N('Revenue Streams'!$G15)),1)))&gt;=(I$2-N('Revenue Streams'!$G15)))*((MIN(EOMONTH((I$2-N('Revenue Streams'!$G15)),0)+DAY('Revenue Streams'!$E15),EOMONTH((I$2-N('Revenue Streams'!$G15)),1)))&lt;=(I$3-N('Revenue Streams'!$G15)))*((MIN(EOMONTH((I$2-N('Revenue Streams'!$G15)),0)+DAY('Revenue Streams'!$E15),EOMONTH((I$2-N('Revenue Streams'!$G15)),1)))&gt;='Revenue Streams'!$E15)*((MIN(EOMONTH((I$2-N('Revenue Streams'!$G15)),0)+DAY('Revenue Streams'!$E15),EOMONTH((I$2-N('Revenue Streams'!$G15)),1)))&lt;=IF('Revenue Streams'!$F15="",DATE(9999,1,1),'Revenue Streams'!$F15))+((MIN(EOMONTH((I$2-N('Revenue Streams'!$G15)),1)+DAY('Revenue Streams'!$E15),EOMONTH((I$2-N('Revenue Streams'!$G15)),2)))&gt;=(I$2-N('Revenue Streams'!$G15)))*((MIN(EOMONTH((I$2-N('Revenue Streams'!$G15)),1)+DAY('Revenue Streams'!$E15),EOMONTH((I$2-N('Revenue Streams'!$G15)),2)))&lt;=(I$3-N('Revenue Streams'!$G15)))*((MIN(EOMONTH((I$2-N('Revenue Streams'!$G15)),1)+DAY('Revenue Streams'!$E15),EOMONTH((I$2-N('Revenue Streams'!$G15)),2)))&gt;='Revenue Streams'!$E15)*((MIN(EOMONTH((I$2-N('Revenue Streams'!$G15)),1)+DAY('Revenue Streams'!$E15),EOMONTH((I$2-N('Revenue Streams'!$G15)),2)))&lt;=IF('Revenue Streams'!$F15="",DATE(9999,1,1),'Revenue Streams'!$F15))),IF(('Revenue Streams'!$E15&gt;=(I$2-N('Revenue Streams'!$G15)))*('Revenue Streams'!$E15&lt;=(I$3-N('Revenue Streams'!$G15)))=1,'Revenue Streams'!$D15,0)))</f>
        <v/>
      </c>
      <c r="J17" s="22">
        <f>IF(OR('Revenue Streams'!$D15="",'Revenue Streams'!$E15=""),0,IF('Revenue Streams'!$C15="Monthly",'Revenue Streams'!$D15*(((MIN(DATE(YEAR((J$2-N('Revenue Streams'!$G15))),MONTH((J$2-N('Revenue Streams'!$G15))),1)+DAY('Revenue Streams'!$E15)-1,EOMONTH((J$2-N('Revenue Streams'!$G15)),0)))&gt;=(J$2-N('Revenue Streams'!$G15)))*((MIN(DATE(YEAR((J$2-N('Revenue Streams'!$G15))),MONTH((J$2-N('Revenue Streams'!$G15))),1)+DAY('Revenue Streams'!$E15)-1,EOMONTH((J$2-N('Revenue Streams'!$G15)),0)))&lt;=(J$3-N('Revenue Streams'!$G15)))*((MIN(DATE(YEAR((J$2-N('Revenue Streams'!$G15))),MONTH((J$2-N('Revenue Streams'!$G15))),1)+DAY('Revenue Streams'!$E15)-1,EOMONTH((J$2-N('Revenue Streams'!$G15)),0)))&gt;='Revenue Streams'!$E15)*((MIN(DATE(YEAR((J$2-N('Revenue Streams'!$G15))),MONTH((J$2-N('Revenue Streams'!$G15))),1)+DAY('Revenue Streams'!$E15)-1,EOMONTH((J$2-N('Revenue Streams'!$G15)),0)))&lt;=IF('Revenue Streams'!$F15="",DATE(9999,1,1),'Revenue Streams'!$F15))+((MIN(EOMONTH((J$2-N('Revenue Streams'!$G15)),0)+DAY('Revenue Streams'!$E15),EOMONTH((J$2-N('Revenue Streams'!$G15)),1)))&gt;=(J$2-N('Revenue Streams'!$G15)))*((MIN(EOMONTH((J$2-N('Revenue Streams'!$G15)),0)+DAY('Revenue Streams'!$E15),EOMONTH((J$2-N('Revenue Streams'!$G15)),1)))&lt;=(J$3-N('Revenue Streams'!$G15)))*((MIN(EOMONTH((J$2-N('Revenue Streams'!$G15)),0)+DAY('Revenue Streams'!$E15),EOMONTH((J$2-N('Revenue Streams'!$G15)),1)))&gt;='Revenue Streams'!$E15)*((MIN(EOMONTH((J$2-N('Revenue Streams'!$G15)),0)+DAY('Revenue Streams'!$E15),EOMONTH((J$2-N('Revenue Streams'!$G15)),1)))&lt;=IF('Revenue Streams'!$F15="",DATE(9999,1,1),'Revenue Streams'!$F15))+((MIN(EOMONTH((J$2-N('Revenue Streams'!$G15)),1)+DAY('Revenue Streams'!$E15),EOMONTH((J$2-N('Revenue Streams'!$G15)),2)))&gt;=(J$2-N('Revenue Streams'!$G15)))*((MIN(EOMONTH((J$2-N('Revenue Streams'!$G15)),1)+DAY('Revenue Streams'!$E15),EOMONTH((J$2-N('Revenue Streams'!$G15)),2)))&lt;=(J$3-N('Revenue Streams'!$G15)))*((MIN(EOMONTH((J$2-N('Revenue Streams'!$G15)),1)+DAY('Revenue Streams'!$E15),EOMONTH((J$2-N('Revenue Streams'!$G15)),2)))&gt;='Revenue Streams'!$E15)*((MIN(EOMONTH((J$2-N('Revenue Streams'!$G15)),1)+DAY('Revenue Streams'!$E15),EOMONTH((J$2-N('Revenue Streams'!$G15)),2)))&lt;=IF('Revenue Streams'!$F15="",DATE(9999,1,1),'Revenue Streams'!$F15))),IF(('Revenue Streams'!$E15&gt;=(J$2-N('Revenue Streams'!$G15)))*('Revenue Streams'!$E15&lt;=(J$3-N('Revenue Streams'!$G15)))=1,'Revenue Streams'!$D15,0)))</f>
        <v/>
      </c>
      <c r="K17" s="22">
        <f>IF(OR('Revenue Streams'!$D15="",'Revenue Streams'!$E15=""),0,IF('Revenue Streams'!$C15="Monthly",'Revenue Streams'!$D15*(((MIN(DATE(YEAR((K$2-N('Revenue Streams'!$G15))),MONTH((K$2-N('Revenue Streams'!$G15))),1)+DAY('Revenue Streams'!$E15)-1,EOMONTH((K$2-N('Revenue Streams'!$G15)),0)))&gt;=(K$2-N('Revenue Streams'!$G15)))*((MIN(DATE(YEAR((K$2-N('Revenue Streams'!$G15))),MONTH((K$2-N('Revenue Streams'!$G15))),1)+DAY('Revenue Streams'!$E15)-1,EOMONTH((K$2-N('Revenue Streams'!$G15)),0)))&lt;=(K$3-N('Revenue Streams'!$G15)))*((MIN(DATE(YEAR((K$2-N('Revenue Streams'!$G15))),MONTH((K$2-N('Revenue Streams'!$G15))),1)+DAY('Revenue Streams'!$E15)-1,EOMONTH((K$2-N('Revenue Streams'!$G15)),0)))&gt;='Revenue Streams'!$E15)*((MIN(DATE(YEAR((K$2-N('Revenue Streams'!$G15))),MONTH((K$2-N('Revenue Streams'!$G15))),1)+DAY('Revenue Streams'!$E15)-1,EOMONTH((K$2-N('Revenue Streams'!$G15)),0)))&lt;=IF('Revenue Streams'!$F15="",DATE(9999,1,1),'Revenue Streams'!$F15))+((MIN(EOMONTH((K$2-N('Revenue Streams'!$G15)),0)+DAY('Revenue Streams'!$E15),EOMONTH((K$2-N('Revenue Streams'!$G15)),1)))&gt;=(K$2-N('Revenue Streams'!$G15)))*((MIN(EOMONTH((K$2-N('Revenue Streams'!$G15)),0)+DAY('Revenue Streams'!$E15),EOMONTH((K$2-N('Revenue Streams'!$G15)),1)))&lt;=(K$3-N('Revenue Streams'!$G15)))*((MIN(EOMONTH((K$2-N('Revenue Streams'!$G15)),0)+DAY('Revenue Streams'!$E15),EOMONTH((K$2-N('Revenue Streams'!$G15)),1)))&gt;='Revenue Streams'!$E15)*((MIN(EOMONTH((K$2-N('Revenue Streams'!$G15)),0)+DAY('Revenue Streams'!$E15),EOMONTH((K$2-N('Revenue Streams'!$G15)),1)))&lt;=IF('Revenue Streams'!$F15="",DATE(9999,1,1),'Revenue Streams'!$F15))+((MIN(EOMONTH((K$2-N('Revenue Streams'!$G15)),1)+DAY('Revenue Streams'!$E15),EOMONTH((K$2-N('Revenue Streams'!$G15)),2)))&gt;=(K$2-N('Revenue Streams'!$G15)))*((MIN(EOMONTH((K$2-N('Revenue Streams'!$G15)),1)+DAY('Revenue Streams'!$E15),EOMONTH((K$2-N('Revenue Streams'!$G15)),2)))&lt;=(K$3-N('Revenue Streams'!$G15)))*((MIN(EOMONTH((K$2-N('Revenue Streams'!$G15)),1)+DAY('Revenue Streams'!$E15),EOMONTH((K$2-N('Revenue Streams'!$G15)),2)))&gt;='Revenue Streams'!$E15)*((MIN(EOMONTH((K$2-N('Revenue Streams'!$G15)),1)+DAY('Revenue Streams'!$E15),EOMONTH((K$2-N('Revenue Streams'!$G15)),2)))&lt;=IF('Revenue Streams'!$F15="",DATE(9999,1,1),'Revenue Streams'!$F15))),IF(('Revenue Streams'!$E15&gt;=(K$2-N('Revenue Streams'!$G15)))*('Revenue Streams'!$E15&lt;=(K$3-N('Revenue Streams'!$G15)))=1,'Revenue Streams'!$D15,0)))</f>
        <v/>
      </c>
      <c r="L17" s="22">
        <f>IF(OR('Revenue Streams'!$D15="",'Revenue Streams'!$E15=""),0,IF('Revenue Streams'!$C15="Monthly",'Revenue Streams'!$D15*(((MIN(DATE(YEAR((L$2-N('Revenue Streams'!$G15))),MONTH((L$2-N('Revenue Streams'!$G15))),1)+DAY('Revenue Streams'!$E15)-1,EOMONTH((L$2-N('Revenue Streams'!$G15)),0)))&gt;=(L$2-N('Revenue Streams'!$G15)))*((MIN(DATE(YEAR((L$2-N('Revenue Streams'!$G15))),MONTH((L$2-N('Revenue Streams'!$G15))),1)+DAY('Revenue Streams'!$E15)-1,EOMONTH((L$2-N('Revenue Streams'!$G15)),0)))&lt;=(L$3-N('Revenue Streams'!$G15)))*((MIN(DATE(YEAR((L$2-N('Revenue Streams'!$G15))),MONTH((L$2-N('Revenue Streams'!$G15))),1)+DAY('Revenue Streams'!$E15)-1,EOMONTH((L$2-N('Revenue Streams'!$G15)),0)))&gt;='Revenue Streams'!$E15)*((MIN(DATE(YEAR((L$2-N('Revenue Streams'!$G15))),MONTH((L$2-N('Revenue Streams'!$G15))),1)+DAY('Revenue Streams'!$E15)-1,EOMONTH((L$2-N('Revenue Streams'!$G15)),0)))&lt;=IF('Revenue Streams'!$F15="",DATE(9999,1,1),'Revenue Streams'!$F15))+((MIN(EOMONTH((L$2-N('Revenue Streams'!$G15)),0)+DAY('Revenue Streams'!$E15),EOMONTH((L$2-N('Revenue Streams'!$G15)),1)))&gt;=(L$2-N('Revenue Streams'!$G15)))*((MIN(EOMONTH((L$2-N('Revenue Streams'!$G15)),0)+DAY('Revenue Streams'!$E15),EOMONTH((L$2-N('Revenue Streams'!$G15)),1)))&lt;=(L$3-N('Revenue Streams'!$G15)))*((MIN(EOMONTH((L$2-N('Revenue Streams'!$G15)),0)+DAY('Revenue Streams'!$E15),EOMONTH((L$2-N('Revenue Streams'!$G15)),1)))&gt;='Revenue Streams'!$E15)*((MIN(EOMONTH((L$2-N('Revenue Streams'!$G15)),0)+DAY('Revenue Streams'!$E15),EOMONTH((L$2-N('Revenue Streams'!$G15)),1)))&lt;=IF('Revenue Streams'!$F15="",DATE(9999,1,1),'Revenue Streams'!$F15))+((MIN(EOMONTH((L$2-N('Revenue Streams'!$G15)),1)+DAY('Revenue Streams'!$E15),EOMONTH((L$2-N('Revenue Streams'!$G15)),2)))&gt;=(L$2-N('Revenue Streams'!$G15)))*((MIN(EOMONTH((L$2-N('Revenue Streams'!$G15)),1)+DAY('Revenue Streams'!$E15),EOMONTH((L$2-N('Revenue Streams'!$G15)),2)))&lt;=(L$3-N('Revenue Streams'!$G15)))*((MIN(EOMONTH((L$2-N('Revenue Streams'!$G15)),1)+DAY('Revenue Streams'!$E15),EOMONTH((L$2-N('Revenue Streams'!$G15)),2)))&gt;='Revenue Streams'!$E15)*((MIN(EOMONTH((L$2-N('Revenue Streams'!$G15)),1)+DAY('Revenue Streams'!$E15),EOMONTH((L$2-N('Revenue Streams'!$G15)),2)))&lt;=IF('Revenue Streams'!$F15="",DATE(9999,1,1),'Revenue Streams'!$F15))),IF(('Revenue Streams'!$E15&gt;=(L$2-N('Revenue Streams'!$G15)))*('Revenue Streams'!$E15&lt;=(L$3-N('Revenue Streams'!$G15)))=1,'Revenue Streams'!$D15,0)))</f>
        <v/>
      </c>
      <c r="M17" s="22">
        <f>IF(OR('Revenue Streams'!$D15="",'Revenue Streams'!$E15=""),0,IF('Revenue Streams'!$C15="Monthly",'Revenue Streams'!$D15*(((MIN(DATE(YEAR((M$2-N('Revenue Streams'!$G15))),MONTH((M$2-N('Revenue Streams'!$G15))),1)+DAY('Revenue Streams'!$E15)-1,EOMONTH((M$2-N('Revenue Streams'!$G15)),0)))&gt;=(M$2-N('Revenue Streams'!$G15)))*((MIN(DATE(YEAR((M$2-N('Revenue Streams'!$G15))),MONTH((M$2-N('Revenue Streams'!$G15))),1)+DAY('Revenue Streams'!$E15)-1,EOMONTH((M$2-N('Revenue Streams'!$G15)),0)))&lt;=(M$3-N('Revenue Streams'!$G15)))*((MIN(DATE(YEAR((M$2-N('Revenue Streams'!$G15))),MONTH((M$2-N('Revenue Streams'!$G15))),1)+DAY('Revenue Streams'!$E15)-1,EOMONTH((M$2-N('Revenue Streams'!$G15)),0)))&gt;='Revenue Streams'!$E15)*((MIN(DATE(YEAR((M$2-N('Revenue Streams'!$G15))),MONTH((M$2-N('Revenue Streams'!$G15))),1)+DAY('Revenue Streams'!$E15)-1,EOMONTH((M$2-N('Revenue Streams'!$G15)),0)))&lt;=IF('Revenue Streams'!$F15="",DATE(9999,1,1),'Revenue Streams'!$F15))+((MIN(EOMONTH((M$2-N('Revenue Streams'!$G15)),0)+DAY('Revenue Streams'!$E15),EOMONTH((M$2-N('Revenue Streams'!$G15)),1)))&gt;=(M$2-N('Revenue Streams'!$G15)))*((MIN(EOMONTH((M$2-N('Revenue Streams'!$G15)),0)+DAY('Revenue Streams'!$E15),EOMONTH((M$2-N('Revenue Streams'!$G15)),1)))&lt;=(M$3-N('Revenue Streams'!$G15)))*((MIN(EOMONTH((M$2-N('Revenue Streams'!$G15)),0)+DAY('Revenue Streams'!$E15),EOMONTH((M$2-N('Revenue Streams'!$G15)),1)))&gt;='Revenue Streams'!$E15)*((MIN(EOMONTH((M$2-N('Revenue Streams'!$G15)),0)+DAY('Revenue Streams'!$E15),EOMONTH((M$2-N('Revenue Streams'!$G15)),1)))&lt;=IF('Revenue Streams'!$F15="",DATE(9999,1,1),'Revenue Streams'!$F15))+((MIN(EOMONTH((M$2-N('Revenue Streams'!$G15)),1)+DAY('Revenue Streams'!$E15),EOMONTH((M$2-N('Revenue Streams'!$G15)),2)))&gt;=(M$2-N('Revenue Streams'!$G15)))*((MIN(EOMONTH((M$2-N('Revenue Streams'!$G15)),1)+DAY('Revenue Streams'!$E15),EOMONTH((M$2-N('Revenue Streams'!$G15)),2)))&lt;=(M$3-N('Revenue Streams'!$G15)))*((MIN(EOMONTH((M$2-N('Revenue Streams'!$G15)),1)+DAY('Revenue Streams'!$E15),EOMONTH((M$2-N('Revenue Streams'!$G15)),2)))&gt;='Revenue Streams'!$E15)*((MIN(EOMONTH((M$2-N('Revenue Streams'!$G15)),1)+DAY('Revenue Streams'!$E15),EOMONTH((M$2-N('Revenue Streams'!$G15)),2)))&lt;=IF('Revenue Streams'!$F15="",DATE(9999,1,1),'Revenue Streams'!$F15))),IF(('Revenue Streams'!$E15&gt;=(M$2-N('Revenue Streams'!$G15)))*('Revenue Streams'!$E15&lt;=(M$3-N('Revenue Streams'!$G15)))=1,'Revenue Streams'!$D15,0)))</f>
        <v/>
      </c>
      <c r="N17" s="22">
        <f>IF(OR('Revenue Streams'!$D15="",'Revenue Streams'!$E15=""),0,IF('Revenue Streams'!$C15="Monthly",'Revenue Streams'!$D15*(((MIN(DATE(YEAR((N$2-N('Revenue Streams'!$G15))),MONTH((N$2-N('Revenue Streams'!$G15))),1)+DAY('Revenue Streams'!$E15)-1,EOMONTH((N$2-N('Revenue Streams'!$G15)),0)))&gt;=(N$2-N('Revenue Streams'!$G15)))*((MIN(DATE(YEAR((N$2-N('Revenue Streams'!$G15))),MONTH((N$2-N('Revenue Streams'!$G15))),1)+DAY('Revenue Streams'!$E15)-1,EOMONTH((N$2-N('Revenue Streams'!$G15)),0)))&lt;=(N$3-N('Revenue Streams'!$G15)))*((MIN(DATE(YEAR((N$2-N('Revenue Streams'!$G15))),MONTH((N$2-N('Revenue Streams'!$G15))),1)+DAY('Revenue Streams'!$E15)-1,EOMONTH((N$2-N('Revenue Streams'!$G15)),0)))&gt;='Revenue Streams'!$E15)*((MIN(DATE(YEAR((N$2-N('Revenue Streams'!$G15))),MONTH((N$2-N('Revenue Streams'!$G15))),1)+DAY('Revenue Streams'!$E15)-1,EOMONTH((N$2-N('Revenue Streams'!$G15)),0)))&lt;=IF('Revenue Streams'!$F15="",DATE(9999,1,1),'Revenue Streams'!$F15))+((MIN(EOMONTH((N$2-N('Revenue Streams'!$G15)),0)+DAY('Revenue Streams'!$E15),EOMONTH((N$2-N('Revenue Streams'!$G15)),1)))&gt;=(N$2-N('Revenue Streams'!$G15)))*((MIN(EOMONTH((N$2-N('Revenue Streams'!$G15)),0)+DAY('Revenue Streams'!$E15),EOMONTH((N$2-N('Revenue Streams'!$G15)),1)))&lt;=(N$3-N('Revenue Streams'!$G15)))*((MIN(EOMONTH((N$2-N('Revenue Streams'!$G15)),0)+DAY('Revenue Streams'!$E15),EOMONTH((N$2-N('Revenue Streams'!$G15)),1)))&gt;='Revenue Streams'!$E15)*((MIN(EOMONTH((N$2-N('Revenue Streams'!$G15)),0)+DAY('Revenue Streams'!$E15),EOMONTH((N$2-N('Revenue Streams'!$G15)),1)))&lt;=IF('Revenue Streams'!$F15="",DATE(9999,1,1),'Revenue Streams'!$F15))+((MIN(EOMONTH((N$2-N('Revenue Streams'!$G15)),1)+DAY('Revenue Streams'!$E15),EOMONTH((N$2-N('Revenue Streams'!$G15)),2)))&gt;=(N$2-N('Revenue Streams'!$G15)))*((MIN(EOMONTH((N$2-N('Revenue Streams'!$G15)),1)+DAY('Revenue Streams'!$E15),EOMONTH((N$2-N('Revenue Streams'!$G15)),2)))&lt;=(N$3-N('Revenue Streams'!$G15)))*((MIN(EOMONTH((N$2-N('Revenue Streams'!$G15)),1)+DAY('Revenue Streams'!$E15),EOMONTH((N$2-N('Revenue Streams'!$G15)),2)))&gt;='Revenue Streams'!$E15)*((MIN(EOMONTH((N$2-N('Revenue Streams'!$G15)),1)+DAY('Revenue Streams'!$E15),EOMONTH((N$2-N('Revenue Streams'!$G15)),2)))&lt;=IF('Revenue Streams'!$F15="",DATE(9999,1,1),'Revenue Streams'!$F15))),IF(('Revenue Streams'!$E15&gt;=(N$2-N('Revenue Streams'!$G15)))*('Revenue Streams'!$E15&lt;=(N$3-N('Revenue Streams'!$G15)))=1,'Revenue Streams'!$D15,0)))</f>
        <v/>
      </c>
      <c r="O17" s="22">
        <f>IF(OR('Revenue Streams'!$D15="",'Revenue Streams'!$E15=""),0,IF('Revenue Streams'!$C15="Monthly",'Revenue Streams'!$D15*(((MIN(DATE(YEAR((O$2-N('Revenue Streams'!$G15))),MONTH((O$2-N('Revenue Streams'!$G15))),1)+DAY('Revenue Streams'!$E15)-1,EOMONTH((O$2-N('Revenue Streams'!$G15)),0)))&gt;=(O$2-N('Revenue Streams'!$G15)))*((MIN(DATE(YEAR((O$2-N('Revenue Streams'!$G15))),MONTH((O$2-N('Revenue Streams'!$G15))),1)+DAY('Revenue Streams'!$E15)-1,EOMONTH((O$2-N('Revenue Streams'!$G15)),0)))&lt;=(O$3-N('Revenue Streams'!$G15)))*((MIN(DATE(YEAR((O$2-N('Revenue Streams'!$G15))),MONTH((O$2-N('Revenue Streams'!$G15))),1)+DAY('Revenue Streams'!$E15)-1,EOMONTH((O$2-N('Revenue Streams'!$G15)),0)))&gt;='Revenue Streams'!$E15)*((MIN(DATE(YEAR((O$2-N('Revenue Streams'!$G15))),MONTH((O$2-N('Revenue Streams'!$G15))),1)+DAY('Revenue Streams'!$E15)-1,EOMONTH((O$2-N('Revenue Streams'!$G15)),0)))&lt;=IF('Revenue Streams'!$F15="",DATE(9999,1,1),'Revenue Streams'!$F15))+((MIN(EOMONTH((O$2-N('Revenue Streams'!$G15)),0)+DAY('Revenue Streams'!$E15),EOMONTH((O$2-N('Revenue Streams'!$G15)),1)))&gt;=(O$2-N('Revenue Streams'!$G15)))*((MIN(EOMONTH((O$2-N('Revenue Streams'!$G15)),0)+DAY('Revenue Streams'!$E15),EOMONTH((O$2-N('Revenue Streams'!$G15)),1)))&lt;=(O$3-N('Revenue Streams'!$G15)))*((MIN(EOMONTH((O$2-N('Revenue Streams'!$G15)),0)+DAY('Revenue Streams'!$E15),EOMONTH((O$2-N('Revenue Streams'!$G15)),1)))&gt;='Revenue Streams'!$E15)*((MIN(EOMONTH((O$2-N('Revenue Streams'!$G15)),0)+DAY('Revenue Streams'!$E15),EOMONTH((O$2-N('Revenue Streams'!$G15)),1)))&lt;=IF('Revenue Streams'!$F15="",DATE(9999,1,1),'Revenue Streams'!$F15))+((MIN(EOMONTH((O$2-N('Revenue Streams'!$G15)),1)+DAY('Revenue Streams'!$E15),EOMONTH((O$2-N('Revenue Streams'!$G15)),2)))&gt;=(O$2-N('Revenue Streams'!$G15)))*((MIN(EOMONTH((O$2-N('Revenue Streams'!$G15)),1)+DAY('Revenue Streams'!$E15),EOMONTH((O$2-N('Revenue Streams'!$G15)),2)))&lt;=(O$3-N('Revenue Streams'!$G15)))*((MIN(EOMONTH((O$2-N('Revenue Streams'!$G15)),1)+DAY('Revenue Streams'!$E15),EOMONTH((O$2-N('Revenue Streams'!$G15)),2)))&gt;='Revenue Streams'!$E15)*((MIN(EOMONTH((O$2-N('Revenue Streams'!$G15)),1)+DAY('Revenue Streams'!$E15),EOMONTH((O$2-N('Revenue Streams'!$G15)),2)))&lt;=IF('Revenue Streams'!$F15="",DATE(9999,1,1),'Revenue Streams'!$F15))),IF(('Revenue Streams'!$E15&gt;=(O$2-N('Revenue Streams'!$G15)))*('Revenue Streams'!$E15&lt;=(O$3-N('Revenue Streams'!$G15)))=1,'Revenue Streams'!$D15,0)))</f>
        <v/>
      </c>
      <c r="Q17" s="22">
        <f>IF(OR('Revenue Streams'!$D15="",'Revenue Streams'!$E15=""),0,IF('Revenue Streams'!$C15="Monthly",'Revenue Streams'!$D15*(((MIN(DATE(YEAR((Q$2-N('Revenue Streams'!$G15))),MONTH((Q$2-N('Revenue Streams'!$G15))),1)+DAY('Revenue Streams'!$E15)-1,EOMONTH((Q$2-N('Revenue Streams'!$G15)),0)))&gt;=(Q$2-N('Revenue Streams'!$G15)))*((MIN(DATE(YEAR((Q$2-N('Revenue Streams'!$G15))),MONTH((Q$2-N('Revenue Streams'!$G15))),1)+DAY('Revenue Streams'!$E15)-1,EOMONTH((Q$2-N('Revenue Streams'!$G15)),0)))&lt;=(Q$3-N('Revenue Streams'!$G15)))*((MIN(DATE(YEAR((Q$2-N('Revenue Streams'!$G15))),MONTH((Q$2-N('Revenue Streams'!$G15))),1)+DAY('Revenue Streams'!$E15)-1,EOMONTH((Q$2-N('Revenue Streams'!$G15)),0)))&gt;='Revenue Streams'!$E15)*((MIN(DATE(YEAR((Q$2-N('Revenue Streams'!$G15))),MONTH((Q$2-N('Revenue Streams'!$G15))),1)+DAY('Revenue Streams'!$E15)-1,EOMONTH((Q$2-N('Revenue Streams'!$G15)),0)))&lt;=IF('Revenue Streams'!$F15="",DATE(9999,1,1),'Revenue Streams'!$F15))+((MIN(EOMONTH((Q$2-N('Revenue Streams'!$G15)),0)+DAY('Revenue Streams'!$E15),EOMONTH((Q$2-N('Revenue Streams'!$G15)),1)))&gt;=(Q$2-N('Revenue Streams'!$G15)))*((MIN(EOMONTH((Q$2-N('Revenue Streams'!$G15)),0)+DAY('Revenue Streams'!$E15),EOMONTH((Q$2-N('Revenue Streams'!$G15)),1)))&lt;=(Q$3-N('Revenue Streams'!$G15)))*((MIN(EOMONTH((Q$2-N('Revenue Streams'!$G15)),0)+DAY('Revenue Streams'!$E15),EOMONTH((Q$2-N('Revenue Streams'!$G15)),1)))&gt;='Revenue Streams'!$E15)*((MIN(EOMONTH((Q$2-N('Revenue Streams'!$G15)),0)+DAY('Revenue Streams'!$E15),EOMONTH((Q$2-N('Revenue Streams'!$G15)),1)))&lt;=IF('Revenue Streams'!$F15="",DATE(9999,1,1),'Revenue Streams'!$F15))+((MIN(EOMONTH((Q$2-N('Revenue Streams'!$G15)),1)+DAY('Revenue Streams'!$E15),EOMONTH((Q$2-N('Revenue Streams'!$G15)),2)))&gt;=(Q$2-N('Revenue Streams'!$G15)))*((MIN(EOMONTH((Q$2-N('Revenue Streams'!$G15)),1)+DAY('Revenue Streams'!$E15),EOMONTH((Q$2-N('Revenue Streams'!$G15)),2)))&lt;=(Q$3-N('Revenue Streams'!$G15)))*((MIN(EOMONTH((Q$2-N('Revenue Streams'!$G15)),1)+DAY('Revenue Streams'!$E15),EOMONTH((Q$2-N('Revenue Streams'!$G15)),2)))&gt;='Revenue Streams'!$E15)*((MIN(EOMONTH((Q$2-N('Revenue Streams'!$G15)),1)+DAY('Revenue Streams'!$E15),EOMONTH((Q$2-N('Revenue Streams'!$G15)),2)))&lt;=IF('Revenue Streams'!$F15="",DATE(9999,1,1),'Revenue Streams'!$F15))),IF(('Revenue Streams'!$E15&gt;=(Q$2-N('Revenue Streams'!$G15)))*('Revenue Streams'!$E15&lt;=(Q$3-N('Revenue Streams'!$G15)))=1,'Revenue Streams'!$D15,0)))</f>
        <v/>
      </c>
      <c r="R17" s="22">
        <f>IF(OR('Revenue Streams'!$D15="",'Revenue Streams'!$E15=""),0,IF('Revenue Streams'!$C15="Monthly",'Revenue Streams'!$D15*(((MIN(DATE(YEAR((R$2-N('Revenue Streams'!$G15))),MONTH((R$2-N('Revenue Streams'!$G15))),1)+DAY('Revenue Streams'!$E15)-1,EOMONTH((R$2-N('Revenue Streams'!$G15)),0)))&gt;=(R$2-N('Revenue Streams'!$G15)))*((MIN(DATE(YEAR((R$2-N('Revenue Streams'!$G15))),MONTH((R$2-N('Revenue Streams'!$G15))),1)+DAY('Revenue Streams'!$E15)-1,EOMONTH((R$2-N('Revenue Streams'!$G15)),0)))&lt;=(R$3-N('Revenue Streams'!$G15)))*((MIN(DATE(YEAR((R$2-N('Revenue Streams'!$G15))),MONTH((R$2-N('Revenue Streams'!$G15))),1)+DAY('Revenue Streams'!$E15)-1,EOMONTH((R$2-N('Revenue Streams'!$G15)),0)))&gt;='Revenue Streams'!$E15)*((MIN(DATE(YEAR((R$2-N('Revenue Streams'!$G15))),MONTH((R$2-N('Revenue Streams'!$G15))),1)+DAY('Revenue Streams'!$E15)-1,EOMONTH((R$2-N('Revenue Streams'!$G15)),0)))&lt;=IF('Revenue Streams'!$F15="",DATE(9999,1,1),'Revenue Streams'!$F15))+((MIN(EOMONTH((R$2-N('Revenue Streams'!$G15)),0)+DAY('Revenue Streams'!$E15),EOMONTH((R$2-N('Revenue Streams'!$G15)),1)))&gt;=(R$2-N('Revenue Streams'!$G15)))*((MIN(EOMONTH((R$2-N('Revenue Streams'!$G15)),0)+DAY('Revenue Streams'!$E15),EOMONTH((R$2-N('Revenue Streams'!$G15)),1)))&lt;=(R$3-N('Revenue Streams'!$G15)))*((MIN(EOMONTH((R$2-N('Revenue Streams'!$G15)),0)+DAY('Revenue Streams'!$E15),EOMONTH((R$2-N('Revenue Streams'!$G15)),1)))&gt;='Revenue Streams'!$E15)*((MIN(EOMONTH((R$2-N('Revenue Streams'!$G15)),0)+DAY('Revenue Streams'!$E15),EOMONTH((R$2-N('Revenue Streams'!$G15)),1)))&lt;=IF('Revenue Streams'!$F15="",DATE(9999,1,1),'Revenue Streams'!$F15))+((MIN(EOMONTH((R$2-N('Revenue Streams'!$G15)),1)+DAY('Revenue Streams'!$E15),EOMONTH((R$2-N('Revenue Streams'!$G15)),2)))&gt;=(R$2-N('Revenue Streams'!$G15)))*((MIN(EOMONTH((R$2-N('Revenue Streams'!$G15)),1)+DAY('Revenue Streams'!$E15),EOMONTH((R$2-N('Revenue Streams'!$G15)),2)))&lt;=(R$3-N('Revenue Streams'!$G15)))*((MIN(EOMONTH((R$2-N('Revenue Streams'!$G15)),1)+DAY('Revenue Streams'!$E15),EOMONTH((R$2-N('Revenue Streams'!$G15)),2)))&gt;='Revenue Streams'!$E15)*((MIN(EOMONTH((R$2-N('Revenue Streams'!$G15)),1)+DAY('Revenue Streams'!$E15),EOMONTH((R$2-N('Revenue Streams'!$G15)),2)))&lt;=IF('Revenue Streams'!$F15="",DATE(9999,1,1),'Revenue Streams'!$F15))),IF(('Revenue Streams'!$E15&gt;=(R$2-N('Revenue Streams'!$G15)))*('Revenue Streams'!$E15&lt;=(R$3-N('Revenue Streams'!$G15)))=1,'Revenue Streams'!$D15,0)))</f>
        <v/>
      </c>
      <c r="S17" s="22">
        <f>IF(OR('Revenue Streams'!$D15="",'Revenue Streams'!$E15=""),0,IF('Revenue Streams'!$C15="Monthly",'Revenue Streams'!$D15*(((MIN(DATE(YEAR((S$2-N('Revenue Streams'!$G15))),MONTH((S$2-N('Revenue Streams'!$G15))),1)+DAY('Revenue Streams'!$E15)-1,EOMONTH((S$2-N('Revenue Streams'!$G15)),0)))&gt;=(S$2-N('Revenue Streams'!$G15)))*((MIN(DATE(YEAR((S$2-N('Revenue Streams'!$G15))),MONTH((S$2-N('Revenue Streams'!$G15))),1)+DAY('Revenue Streams'!$E15)-1,EOMONTH((S$2-N('Revenue Streams'!$G15)),0)))&lt;=(S$3-N('Revenue Streams'!$G15)))*((MIN(DATE(YEAR((S$2-N('Revenue Streams'!$G15))),MONTH((S$2-N('Revenue Streams'!$G15))),1)+DAY('Revenue Streams'!$E15)-1,EOMONTH((S$2-N('Revenue Streams'!$G15)),0)))&gt;='Revenue Streams'!$E15)*((MIN(DATE(YEAR((S$2-N('Revenue Streams'!$G15))),MONTH((S$2-N('Revenue Streams'!$G15))),1)+DAY('Revenue Streams'!$E15)-1,EOMONTH((S$2-N('Revenue Streams'!$G15)),0)))&lt;=IF('Revenue Streams'!$F15="",DATE(9999,1,1),'Revenue Streams'!$F15))+((MIN(EOMONTH((S$2-N('Revenue Streams'!$G15)),0)+DAY('Revenue Streams'!$E15),EOMONTH((S$2-N('Revenue Streams'!$G15)),1)))&gt;=(S$2-N('Revenue Streams'!$G15)))*((MIN(EOMONTH((S$2-N('Revenue Streams'!$G15)),0)+DAY('Revenue Streams'!$E15),EOMONTH((S$2-N('Revenue Streams'!$G15)),1)))&lt;=(S$3-N('Revenue Streams'!$G15)))*((MIN(EOMONTH((S$2-N('Revenue Streams'!$G15)),0)+DAY('Revenue Streams'!$E15),EOMONTH((S$2-N('Revenue Streams'!$G15)),1)))&gt;='Revenue Streams'!$E15)*((MIN(EOMONTH((S$2-N('Revenue Streams'!$G15)),0)+DAY('Revenue Streams'!$E15),EOMONTH((S$2-N('Revenue Streams'!$G15)),1)))&lt;=IF('Revenue Streams'!$F15="",DATE(9999,1,1),'Revenue Streams'!$F15))+((MIN(EOMONTH((S$2-N('Revenue Streams'!$G15)),1)+DAY('Revenue Streams'!$E15),EOMONTH((S$2-N('Revenue Streams'!$G15)),2)))&gt;=(S$2-N('Revenue Streams'!$G15)))*((MIN(EOMONTH((S$2-N('Revenue Streams'!$G15)),1)+DAY('Revenue Streams'!$E15),EOMONTH((S$2-N('Revenue Streams'!$G15)),2)))&lt;=(S$3-N('Revenue Streams'!$G15)))*((MIN(EOMONTH((S$2-N('Revenue Streams'!$G15)),1)+DAY('Revenue Streams'!$E15),EOMONTH((S$2-N('Revenue Streams'!$G15)),2)))&gt;='Revenue Streams'!$E15)*((MIN(EOMONTH((S$2-N('Revenue Streams'!$G15)),1)+DAY('Revenue Streams'!$E15),EOMONTH((S$2-N('Revenue Streams'!$G15)),2)))&lt;=IF('Revenue Streams'!$F15="",DATE(9999,1,1),'Revenue Streams'!$F15))),IF(('Revenue Streams'!$E15&gt;=(S$2-N('Revenue Streams'!$G15)))*('Revenue Streams'!$E15&lt;=(S$3-N('Revenue Streams'!$G15)))=1,'Revenue Streams'!$D15,0)))</f>
        <v/>
      </c>
      <c r="T17" s="22">
        <f>IF(OR('Revenue Streams'!$D15="",'Revenue Streams'!$E15=""),0,IF('Revenue Streams'!$C15="Monthly",'Revenue Streams'!$D15*(((MIN(DATE(YEAR((T$2-N('Revenue Streams'!$G15))),MONTH((T$2-N('Revenue Streams'!$G15))),1)+DAY('Revenue Streams'!$E15)-1,EOMONTH((T$2-N('Revenue Streams'!$G15)),0)))&gt;=(T$2-N('Revenue Streams'!$G15)))*((MIN(DATE(YEAR((T$2-N('Revenue Streams'!$G15))),MONTH((T$2-N('Revenue Streams'!$G15))),1)+DAY('Revenue Streams'!$E15)-1,EOMONTH((T$2-N('Revenue Streams'!$G15)),0)))&lt;=(T$3-N('Revenue Streams'!$G15)))*((MIN(DATE(YEAR((T$2-N('Revenue Streams'!$G15))),MONTH((T$2-N('Revenue Streams'!$G15))),1)+DAY('Revenue Streams'!$E15)-1,EOMONTH((T$2-N('Revenue Streams'!$G15)),0)))&gt;='Revenue Streams'!$E15)*((MIN(DATE(YEAR((T$2-N('Revenue Streams'!$G15))),MONTH((T$2-N('Revenue Streams'!$G15))),1)+DAY('Revenue Streams'!$E15)-1,EOMONTH((T$2-N('Revenue Streams'!$G15)),0)))&lt;=IF('Revenue Streams'!$F15="",DATE(9999,1,1),'Revenue Streams'!$F15))+((MIN(EOMONTH((T$2-N('Revenue Streams'!$G15)),0)+DAY('Revenue Streams'!$E15),EOMONTH((T$2-N('Revenue Streams'!$G15)),1)))&gt;=(T$2-N('Revenue Streams'!$G15)))*((MIN(EOMONTH((T$2-N('Revenue Streams'!$G15)),0)+DAY('Revenue Streams'!$E15),EOMONTH((T$2-N('Revenue Streams'!$G15)),1)))&lt;=(T$3-N('Revenue Streams'!$G15)))*((MIN(EOMONTH((T$2-N('Revenue Streams'!$G15)),0)+DAY('Revenue Streams'!$E15),EOMONTH((T$2-N('Revenue Streams'!$G15)),1)))&gt;='Revenue Streams'!$E15)*((MIN(EOMONTH((T$2-N('Revenue Streams'!$G15)),0)+DAY('Revenue Streams'!$E15),EOMONTH((T$2-N('Revenue Streams'!$G15)),1)))&lt;=IF('Revenue Streams'!$F15="",DATE(9999,1,1),'Revenue Streams'!$F15))+((MIN(EOMONTH((T$2-N('Revenue Streams'!$G15)),1)+DAY('Revenue Streams'!$E15),EOMONTH((T$2-N('Revenue Streams'!$G15)),2)))&gt;=(T$2-N('Revenue Streams'!$G15)))*((MIN(EOMONTH((T$2-N('Revenue Streams'!$G15)),1)+DAY('Revenue Streams'!$E15),EOMONTH((T$2-N('Revenue Streams'!$G15)),2)))&lt;=(T$3-N('Revenue Streams'!$G15)))*((MIN(EOMONTH((T$2-N('Revenue Streams'!$G15)),1)+DAY('Revenue Streams'!$E15),EOMONTH((T$2-N('Revenue Streams'!$G15)),2)))&gt;='Revenue Streams'!$E15)*((MIN(EOMONTH((T$2-N('Revenue Streams'!$G15)),1)+DAY('Revenue Streams'!$E15),EOMONTH((T$2-N('Revenue Streams'!$G15)),2)))&lt;=IF('Revenue Streams'!$F15="",DATE(9999,1,1),'Revenue Streams'!$F15))),IF(('Revenue Streams'!$E15&gt;=(T$2-N('Revenue Streams'!$G15)))*('Revenue Streams'!$E15&lt;=(T$3-N('Revenue Streams'!$G15)))=1,'Revenue Streams'!$D15,0)))</f>
        <v/>
      </c>
      <c r="U17" s="22">
        <f>IF(OR('Revenue Streams'!$D15="",'Revenue Streams'!$E15=""),0,IF('Revenue Streams'!$C15="Monthly",'Revenue Streams'!$D15*(((MIN(DATE(YEAR((U$2-N('Revenue Streams'!$G15))),MONTH((U$2-N('Revenue Streams'!$G15))),1)+DAY('Revenue Streams'!$E15)-1,EOMONTH((U$2-N('Revenue Streams'!$G15)),0)))&gt;=(U$2-N('Revenue Streams'!$G15)))*((MIN(DATE(YEAR((U$2-N('Revenue Streams'!$G15))),MONTH((U$2-N('Revenue Streams'!$G15))),1)+DAY('Revenue Streams'!$E15)-1,EOMONTH((U$2-N('Revenue Streams'!$G15)),0)))&lt;=(U$3-N('Revenue Streams'!$G15)))*((MIN(DATE(YEAR((U$2-N('Revenue Streams'!$G15))),MONTH((U$2-N('Revenue Streams'!$G15))),1)+DAY('Revenue Streams'!$E15)-1,EOMONTH((U$2-N('Revenue Streams'!$G15)),0)))&gt;='Revenue Streams'!$E15)*((MIN(DATE(YEAR((U$2-N('Revenue Streams'!$G15))),MONTH((U$2-N('Revenue Streams'!$G15))),1)+DAY('Revenue Streams'!$E15)-1,EOMONTH((U$2-N('Revenue Streams'!$G15)),0)))&lt;=IF('Revenue Streams'!$F15="",DATE(9999,1,1),'Revenue Streams'!$F15))+((MIN(EOMONTH((U$2-N('Revenue Streams'!$G15)),0)+DAY('Revenue Streams'!$E15),EOMONTH((U$2-N('Revenue Streams'!$G15)),1)))&gt;=(U$2-N('Revenue Streams'!$G15)))*((MIN(EOMONTH((U$2-N('Revenue Streams'!$G15)),0)+DAY('Revenue Streams'!$E15),EOMONTH((U$2-N('Revenue Streams'!$G15)),1)))&lt;=(U$3-N('Revenue Streams'!$G15)))*((MIN(EOMONTH((U$2-N('Revenue Streams'!$G15)),0)+DAY('Revenue Streams'!$E15),EOMONTH((U$2-N('Revenue Streams'!$G15)),1)))&gt;='Revenue Streams'!$E15)*((MIN(EOMONTH((U$2-N('Revenue Streams'!$G15)),0)+DAY('Revenue Streams'!$E15),EOMONTH((U$2-N('Revenue Streams'!$G15)),1)))&lt;=IF('Revenue Streams'!$F15="",DATE(9999,1,1),'Revenue Streams'!$F15))+((MIN(EOMONTH((U$2-N('Revenue Streams'!$G15)),1)+DAY('Revenue Streams'!$E15),EOMONTH((U$2-N('Revenue Streams'!$G15)),2)))&gt;=(U$2-N('Revenue Streams'!$G15)))*((MIN(EOMONTH((U$2-N('Revenue Streams'!$G15)),1)+DAY('Revenue Streams'!$E15),EOMONTH((U$2-N('Revenue Streams'!$G15)),2)))&lt;=(U$3-N('Revenue Streams'!$G15)))*((MIN(EOMONTH((U$2-N('Revenue Streams'!$G15)),1)+DAY('Revenue Streams'!$E15),EOMONTH((U$2-N('Revenue Streams'!$G15)),2)))&gt;='Revenue Streams'!$E15)*((MIN(EOMONTH((U$2-N('Revenue Streams'!$G15)),1)+DAY('Revenue Streams'!$E15),EOMONTH((U$2-N('Revenue Streams'!$G15)),2)))&lt;=IF('Revenue Streams'!$F15="",DATE(9999,1,1),'Revenue Streams'!$F15))),IF(('Revenue Streams'!$E15&gt;=(U$2-N('Revenue Streams'!$G15)))*('Revenue Streams'!$E15&lt;=(U$3-N('Revenue Streams'!$G15)))=1,'Revenue Streams'!$D15,0)))</f>
        <v/>
      </c>
      <c r="V17" s="22">
        <f>IF(OR('Revenue Streams'!$D15="",'Revenue Streams'!$E15=""),0,IF('Revenue Streams'!$C15="Monthly",'Revenue Streams'!$D15*(((MIN(DATE(YEAR((V$2-N('Revenue Streams'!$G15))),MONTH((V$2-N('Revenue Streams'!$G15))),1)+DAY('Revenue Streams'!$E15)-1,EOMONTH((V$2-N('Revenue Streams'!$G15)),0)))&gt;=(V$2-N('Revenue Streams'!$G15)))*((MIN(DATE(YEAR((V$2-N('Revenue Streams'!$G15))),MONTH((V$2-N('Revenue Streams'!$G15))),1)+DAY('Revenue Streams'!$E15)-1,EOMONTH((V$2-N('Revenue Streams'!$G15)),0)))&lt;=(V$3-N('Revenue Streams'!$G15)))*((MIN(DATE(YEAR((V$2-N('Revenue Streams'!$G15))),MONTH((V$2-N('Revenue Streams'!$G15))),1)+DAY('Revenue Streams'!$E15)-1,EOMONTH((V$2-N('Revenue Streams'!$G15)),0)))&gt;='Revenue Streams'!$E15)*((MIN(DATE(YEAR((V$2-N('Revenue Streams'!$G15))),MONTH((V$2-N('Revenue Streams'!$G15))),1)+DAY('Revenue Streams'!$E15)-1,EOMONTH((V$2-N('Revenue Streams'!$G15)),0)))&lt;=IF('Revenue Streams'!$F15="",DATE(9999,1,1),'Revenue Streams'!$F15))+((MIN(EOMONTH((V$2-N('Revenue Streams'!$G15)),0)+DAY('Revenue Streams'!$E15),EOMONTH((V$2-N('Revenue Streams'!$G15)),1)))&gt;=(V$2-N('Revenue Streams'!$G15)))*((MIN(EOMONTH((V$2-N('Revenue Streams'!$G15)),0)+DAY('Revenue Streams'!$E15),EOMONTH((V$2-N('Revenue Streams'!$G15)),1)))&lt;=(V$3-N('Revenue Streams'!$G15)))*((MIN(EOMONTH((V$2-N('Revenue Streams'!$G15)),0)+DAY('Revenue Streams'!$E15),EOMONTH((V$2-N('Revenue Streams'!$G15)),1)))&gt;='Revenue Streams'!$E15)*((MIN(EOMONTH((V$2-N('Revenue Streams'!$G15)),0)+DAY('Revenue Streams'!$E15),EOMONTH((V$2-N('Revenue Streams'!$G15)),1)))&lt;=IF('Revenue Streams'!$F15="",DATE(9999,1,1),'Revenue Streams'!$F15))+((MIN(EOMONTH((V$2-N('Revenue Streams'!$G15)),1)+DAY('Revenue Streams'!$E15),EOMONTH((V$2-N('Revenue Streams'!$G15)),2)))&gt;=(V$2-N('Revenue Streams'!$G15)))*((MIN(EOMONTH((V$2-N('Revenue Streams'!$G15)),1)+DAY('Revenue Streams'!$E15),EOMONTH((V$2-N('Revenue Streams'!$G15)),2)))&lt;=(V$3-N('Revenue Streams'!$G15)))*((MIN(EOMONTH((V$2-N('Revenue Streams'!$G15)),1)+DAY('Revenue Streams'!$E15),EOMONTH((V$2-N('Revenue Streams'!$G15)),2)))&gt;='Revenue Streams'!$E15)*((MIN(EOMONTH((V$2-N('Revenue Streams'!$G15)),1)+DAY('Revenue Streams'!$E15),EOMONTH((V$2-N('Revenue Streams'!$G15)),2)))&lt;=IF('Revenue Streams'!$F15="",DATE(9999,1,1),'Revenue Streams'!$F15))),IF(('Revenue Streams'!$E15&gt;=(V$2-N('Revenue Streams'!$G15)))*('Revenue Streams'!$E15&lt;=(V$3-N('Revenue Streams'!$G15)))=1,'Revenue Streams'!$D15,0)))</f>
        <v/>
      </c>
      <c r="W17" s="22">
        <f>IF(OR('Revenue Streams'!$D15="",'Revenue Streams'!$E15=""),0,IF('Revenue Streams'!$C15="Monthly",'Revenue Streams'!$D15*(((MIN(DATE(YEAR((W$2-N('Revenue Streams'!$G15))),MONTH((W$2-N('Revenue Streams'!$G15))),1)+DAY('Revenue Streams'!$E15)-1,EOMONTH((W$2-N('Revenue Streams'!$G15)),0)))&gt;=(W$2-N('Revenue Streams'!$G15)))*((MIN(DATE(YEAR((W$2-N('Revenue Streams'!$G15))),MONTH((W$2-N('Revenue Streams'!$G15))),1)+DAY('Revenue Streams'!$E15)-1,EOMONTH((W$2-N('Revenue Streams'!$G15)),0)))&lt;=(W$3-N('Revenue Streams'!$G15)))*((MIN(DATE(YEAR((W$2-N('Revenue Streams'!$G15))),MONTH((W$2-N('Revenue Streams'!$G15))),1)+DAY('Revenue Streams'!$E15)-1,EOMONTH((W$2-N('Revenue Streams'!$G15)),0)))&gt;='Revenue Streams'!$E15)*((MIN(DATE(YEAR((W$2-N('Revenue Streams'!$G15))),MONTH((W$2-N('Revenue Streams'!$G15))),1)+DAY('Revenue Streams'!$E15)-1,EOMONTH((W$2-N('Revenue Streams'!$G15)),0)))&lt;=IF('Revenue Streams'!$F15="",DATE(9999,1,1),'Revenue Streams'!$F15))+((MIN(EOMONTH((W$2-N('Revenue Streams'!$G15)),0)+DAY('Revenue Streams'!$E15),EOMONTH((W$2-N('Revenue Streams'!$G15)),1)))&gt;=(W$2-N('Revenue Streams'!$G15)))*((MIN(EOMONTH((W$2-N('Revenue Streams'!$G15)),0)+DAY('Revenue Streams'!$E15),EOMONTH((W$2-N('Revenue Streams'!$G15)),1)))&lt;=(W$3-N('Revenue Streams'!$G15)))*((MIN(EOMONTH((W$2-N('Revenue Streams'!$G15)),0)+DAY('Revenue Streams'!$E15),EOMONTH((W$2-N('Revenue Streams'!$G15)),1)))&gt;='Revenue Streams'!$E15)*((MIN(EOMONTH((W$2-N('Revenue Streams'!$G15)),0)+DAY('Revenue Streams'!$E15),EOMONTH((W$2-N('Revenue Streams'!$G15)),1)))&lt;=IF('Revenue Streams'!$F15="",DATE(9999,1,1),'Revenue Streams'!$F15))+((MIN(EOMONTH((W$2-N('Revenue Streams'!$G15)),1)+DAY('Revenue Streams'!$E15),EOMONTH((W$2-N('Revenue Streams'!$G15)),2)))&gt;=(W$2-N('Revenue Streams'!$G15)))*((MIN(EOMONTH((W$2-N('Revenue Streams'!$G15)),1)+DAY('Revenue Streams'!$E15),EOMONTH((W$2-N('Revenue Streams'!$G15)),2)))&lt;=(W$3-N('Revenue Streams'!$G15)))*((MIN(EOMONTH((W$2-N('Revenue Streams'!$G15)),1)+DAY('Revenue Streams'!$E15),EOMONTH((W$2-N('Revenue Streams'!$G15)),2)))&gt;='Revenue Streams'!$E15)*((MIN(EOMONTH((W$2-N('Revenue Streams'!$G15)),1)+DAY('Revenue Streams'!$E15),EOMONTH((W$2-N('Revenue Streams'!$G15)),2)))&lt;=IF('Revenue Streams'!$F15="",DATE(9999,1,1),'Revenue Streams'!$F15))),IF(('Revenue Streams'!$E15&gt;=(W$2-N('Revenue Streams'!$G15)))*('Revenue Streams'!$E15&lt;=(W$3-N('Revenue Streams'!$G15)))=1,'Revenue Streams'!$D15,0)))</f>
        <v/>
      </c>
      <c r="X17" s="22">
        <f>IF(OR('Revenue Streams'!$D15="",'Revenue Streams'!$E15=""),0,IF('Revenue Streams'!$C15="Monthly",'Revenue Streams'!$D15*(((MIN(DATE(YEAR((X$2-N('Revenue Streams'!$G15))),MONTH((X$2-N('Revenue Streams'!$G15))),1)+DAY('Revenue Streams'!$E15)-1,EOMONTH((X$2-N('Revenue Streams'!$G15)),0)))&gt;=(X$2-N('Revenue Streams'!$G15)))*((MIN(DATE(YEAR((X$2-N('Revenue Streams'!$G15))),MONTH((X$2-N('Revenue Streams'!$G15))),1)+DAY('Revenue Streams'!$E15)-1,EOMONTH((X$2-N('Revenue Streams'!$G15)),0)))&lt;=(X$3-N('Revenue Streams'!$G15)))*((MIN(DATE(YEAR((X$2-N('Revenue Streams'!$G15))),MONTH((X$2-N('Revenue Streams'!$G15))),1)+DAY('Revenue Streams'!$E15)-1,EOMONTH((X$2-N('Revenue Streams'!$G15)),0)))&gt;='Revenue Streams'!$E15)*((MIN(DATE(YEAR((X$2-N('Revenue Streams'!$G15))),MONTH((X$2-N('Revenue Streams'!$G15))),1)+DAY('Revenue Streams'!$E15)-1,EOMONTH((X$2-N('Revenue Streams'!$G15)),0)))&lt;=IF('Revenue Streams'!$F15="",DATE(9999,1,1),'Revenue Streams'!$F15))+((MIN(EOMONTH((X$2-N('Revenue Streams'!$G15)),0)+DAY('Revenue Streams'!$E15),EOMONTH((X$2-N('Revenue Streams'!$G15)),1)))&gt;=(X$2-N('Revenue Streams'!$G15)))*((MIN(EOMONTH((X$2-N('Revenue Streams'!$G15)),0)+DAY('Revenue Streams'!$E15),EOMONTH((X$2-N('Revenue Streams'!$G15)),1)))&lt;=(X$3-N('Revenue Streams'!$G15)))*((MIN(EOMONTH((X$2-N('Revenue Streams'!$G15)),0)+DAY('Revenue Streams'!$E15),EOMONTH((X$2-N('Revenue Streams'!$G15)),1)))&gt;='Revenue Streams'!$E15)*((MIN(EOMONTH((X$2-N('Revenue Streams'!$G15)),0)+DAY('Revenue Streams'!$E15),EOMONTH((X$2-N('Revenue Streams'!$G15)),1)))&lt;=IF('Revenue Streams'!$F15="",DATE(9999,1,1),'Revenue Streams'!$F15))+((MIN(EOMONTH((X$2-N('Revenue Streams'!$G15)),1)+DAY('Revenue Streams'!$E15),EOMONTH((X$2-N('Revenue Streams'!$G15)),2)))&gt;=(X$2-N('Revenue Streams'!$G15)))*((MIN(EOMONTH((X$2-N('Revenue Streams'!$G15)),1)+DAY('Revenue Streams'!$E15),EOMONTH((X$2-N('Revenue Streams'!$G15)),2)))&lt;=(X$3-N('Revenue Streams'!$G15)))*((MIN(EOMONTH((X$2-N('Revenue Streams'!$G15)),1)+DAY('Revenue Streams'!$E15),EOMONTH((X$2-N('Revenue Streams'!$G15)),2)))&gt;='Revenue Streams'!$E15)*((MIN(EOMONTH((X$2-N('Revenue Streams'!$G15)),1)+DAY('Revenue Streams'!$E15),EOMONTH((X$2-N('Revenue Streams'!$G15)),2)))&lt;=IF('Revenue Streams'!$F15="",DATE(9999,1,1),'Revenue Streams'!$F15))),IF(('Revenue Streams'!$E15&gt;=(X$2-N('Revenue Streams'!$G15)))*('Revenue Streams'!$E15&lt;=(X$3-N('Revenue Streams'!$G15)))=1,'Revenue Streams'!$D15,0)))</f>
        <v/>
      </c>
      <c r="Y17" s="22">
        <f>IF(OR('Revenue Streams'!$D15="",'Revenue Streams'!$E15=""),0,IF('Revenue Streams'!$C15="Monthly",'Revenue Streams'!$D15*(((MIN(DATE(YEAR((Y$2-N('Revenue Streams'!$G15))),MONTH((Y$2-N('Revenue Streams'!$G15))),1)+DAY('Revenue Streams'!$E15)-1,EOMONTH((Y$2-N('Revenue Streams'!$G15)),0)))&gt;=(Y$2-N('Revenue Streams'!$G15)))*((MIN(DATE(YEAR((Y$2-N('Revenue Streams'!$G15))),MONTH((Y$2-N('Revenue Streams'!$G15))),1)+DAY('Revenue Streams'!$E15)-1,EOMONTH((Y$2-N('Revenue Streams'!$G15)),0)))&lt;=(Y$3-N('Revenue Streams'!$G15)))*((MIN(DATE(YEAR((Y$2-N('Revenue Streams'!$G15))),MONTH((Y$2-N('Revenue Streams'!$G15))),1)+DAY('Revenue Streams'!$E15)-1,EOMONTH((Y$2-N('Revenue Streams'!$G15)),0)))&gt;='Revenue Streams'!$E15)*((MIN(DATE(YEAR((Y$2-N('Revenue Streams'!$G15))),MONTH((Y$2-N('Revenue Streams'!$G15))),1)+DAY('Revenue Streams'!$E15)-1,EOMONTH((Y$2-N('Revenue Streams'!$G15)),0)))&lt;=IF('Revenue Streams'!$F15="",DATE(9999,1,1),'Revenue Streams'!$F15))+((MIN(EOMONTH((Y$2-N('Revenue Streams'!$G15)),0)+DAY('Revenue Streams'!$E15),EOMONTH((Y$2-N('Revenue Streams'!$G15)),1)))&gt;=(Y$2-N('Revenue Streams'!$G15)))*((MIN(EOMONTH((Y$2-N('Revenue Streams'!$G15)),0)+DAY('Revenue Streams'!$E15),EOMONTH((Y$2-N('Revenue Streams'!$G15)),1)))&lt;=(Y$3-N('Revenue Streams'!$G15)))*((MIN(EOMONTH((Y$2-N('Revenue Streams'!$G15)),0)+DAY('Revenue Streams'!$E15),EOMONTH((Y$2-N('Revenue Streams'!$G15)),1)))&gt;='Revenue Streams'!$E15)*((MIN(EOMONTH((Y$2-N('Revenue Streams'!$G15)),0)+DAY('Revenue Streams'!$E15),EOMONTH((Y$2-N('Revenue Streams'!$G15)),1)))&lt;=IF('Revenue Streams'!$F15="",DATE(9999,1,1),'Revenue Streams'!$F15))+((MIN(EOMONTH((Y$2-N('Revenue Streams'!$G15)),1)+DAY('Revenue Streams'!$E15),EOMONTH((Y$2-N('Revenue Streams'!$G15)),2)))&gt;=(Y$2-N('Revenue Streams'!$G15)))*((MIN(EOMONTH((Y$2-N('Revenue Streams'!$G15)),1)+DAY('Revenue Streams'!$E15),EOMONTH((Y$2-N('Revenue Streams'!$G15)),2)))&lt;=(Y$3-N('Revenue Streams'!$G15)))*((MIN(EOMONTH((Y$2-N('Revenue Streams'!$G15)),1)+DAY('Revenue Streams'!$E15),EOMONTH((Y$2-N('Revenue Streams'!$G15)),2)))&gt;='Revenue Streams'!$E15)*((MIN(EOMONTH((Y$2-N('Revenue Streams'!$G15)),1)+DAY('Revenue Streams'!$E15),EOMONTH((Y$2-N('Revenue Streams'!$G15)),2)))&lt;=IF('Revenue Streams'!$F15="",DATE(9999,1,1),'Revenue Streams'!$F15))),IF(('Revenue Streams'!$E15&gt;=(Y$2-N('Revenue Streams'!$G15)))*('Revenue Streams'!$E15&lt;=(Y$3-N('Revenue Streams'!$G15)))=1,'Revenue Streams'!$D15,0)))</f>
        <v/>
      </c>
      <c r="Z17" s="22">
        <f>IF(OR('Revenue Streams'!$D15="",'Revenue Streams'!$E15=""),0,IF('Revenue Streams'!$C15="Monthly",'Revenue Streams'!$D15*(((MIN(DATE(YEAR((Z$2-N('Revenue Streams'!$G15))),MONTH((Z$2-N('Revenue Streams'!$G15))),1)+DAY('Revenue Streams'!$E15)-1,EOMONTH((Z$2-N('Revenue Streams'!$G15)),0)))&gt;=(Z$2-N('Revenue Streams'!$G15)))*((MIN(DATE(YEAR((Z$2-N('Revenue Streams'!$G15))),MONTH((Z$2-N('Revenue Streams'!$G15))),1)+DAY('Revenue Streams'!$E15)-1,EOMONTH((Z$2-N('Revenue Streams'!$G15)),0)))&lt;=(Z$3-N('Revenue Streams'!$G15)))*((MIN(DATE(YEAR((Z$2-N('Revenue Streams'!$G15))),MONTH((Z$2-N('Revenue Streams'!$G15))),1)+DAY('Revenue Streams'!$E15)-1,EOMONTH((Z$2-N('Revenue Streams'!$G15)),0)))&gt;='Revenue Streams'!$E15)*((MIN(DATE(YEAR((Z$2-N('Revenue Streams'!$G15))),MONTH((Z$2-N('Revenue Streams'!$G15))),1)+DAY('Revenue Streams'!$E15)-1,EOMONTH((Z$2-N('Revenue Streams'!$G15)),0)))&lt;=IF('Revenue Streams'!$F15="",DATE(9999,1,1),'Revenue Streams'!$F15))+((MIN(EOMONTH((Z$2-N('Revenue Streams'!$G15)),0)+DAY('Revenue Streams'!$E15),EOMONTH((Z$2-N('Revenue Streams'!$G15)),1)))&gt;=(Z$2-N('Revenue Streams'!$G15)))*((MIN(EOMONTH((Z$2-N('Revenue Streams'!$G15)),0)+DAY('Revenue Streams'!$E15),EOMONTH((Z$2-N('Revenue Streams'!$G15)),1)))&lt;=(Z$3-N('Revenue Streams'!$G15)))*((MIN(EOMONTH((Z$2-N('Revenue Streams'!$G15)),0)+DAY('Revenue Streams'!$E15),EOMONTH((Z$2-N('Revenue Streams'!$G15)),1)))&gt;='Revenue Streams'!$E15)*((MIN(EOMONTH((Z$2-N('Revenue Streams'!$G15)),0)+DAY('Revenue Streams'!$E15),EOMONTH((Z$2-N('Revenue Streams'!$G15)),1)))&lt;=IF('Revenue Streams'!$F15="",DATE(9999,1,1),'Revenue Streams'!$F15))+((MIN(EOMONTH((Z$2-N('Revenue Streams'!$G15)),1)+DAY('Revenue Streams'!$E15),EOMONTH((Z$2-N('Revenue Streams'!$G15)),2)))&gt;=(Z$2-N('Revenue Streams'!$G15)))*((MIN(EOMONTH((Z$2-N('Revenue Streams'!$G15)),1)+DAY('Revenue Streams'!$E15),EOMONTH((Z$2-N('Revenue Streams'!$G15)),2)))&lt;=(Z$3-N('Revenue Streams'!$G15)))*((MIN(EOMONTH((Z$2-N('Revenue Streams'!$G15)),1)+DAY('Revenue Streams'!$E15),EOMONTH((Z$2-N('Revenue Streams'!$G15)),2)))&gt;='Revenue Streams'!$E15)*((MIN(EOMONTH((Z$2-N('Revenue Streams'!$G15)),1)+DAY('Revenue Streams'!$E15),EOMONTH((Z$2-N('Revenue Streams'!$G15)),2)))&lt;=IF('Revenue Streams'!$F15="",DATE(9999,1,1),'Revenue Streams'!$F15))),IF(('Revenue Streams'!$E15&gt;=(Z$2-N('Revenue Streams'!$G15)))*('Revenue Streams'!$E15&lt;=(Z$3-N('Revenue Streams'!$G15)))=1,'Revenue Streams'!$D15,0)))</f>
        <v/>
      </c>
      <c r="AA17" s="22">
        <f>IF(OR('Revenue Streams'!$D15="",'Revenue Streams'!$E15=""),0,IF('Revenue Streams'!$C15="Monthly",'Revenue Streams'!$D15*(((MIN(DATE(YEAR((AA$2-N('Revenue Streams'!$G15))),MONTH((AA$2-N('Revenue Streams'!$G15))),1)+DAY('Revenue Streams'!$E15)-1,EOMONTH((AA$2-N('Revenue Streams'!$G15)),0)))&gt;=(AA$2-N('Revenue Streams'!$G15)))*((MIN(DATE(YEAR((AA$2-N('Revenue Streams'!$G15))),MONTH((AA$2-N('Revenue Streams'!$G15))),1)+DAY('Revenue Streams'!$E15)-1,EOMONTH((AA$2-N('Revenue Streams'!$G15)),0)))&lt;=(AA$3-N('Revenue Streams'!$G15)))*((MIN(DATE(YEAR((AA$2-N('Revenue Streams'!$G15))),MONTH((AA$2-N('Revenue Streams'!$G15))),1)+DAY('Revenue Streams'!$E15)-1,EOMONTH((AA$2-N('Revenue Streams'!$G15)),0)))&gt;='Revenue Streams'!$E15)*((MIN(DATE(YEAR((AA$2-N('Revenue Streams'!$G15))),MONTH((AA$2-N('Revenue Streams'!$G15))),1)+DAY('Revenue Streams'!$E15)-1,EOMONTH((AA$2-N('Revenue Streams'!$G15)),0)))&lt;=IF('Revenue Streams'!$F15="",DATE(9999,1,1),'Revenue Streams'!$F15))+((MIN(EOMONTH((AA$2-N('Revenue Streams'!$G15)),0)+DAY('Revenue Streams'!$E15),EOMONTH((AA$2-N('Revenue Streams'!$G15)),1)))&gt;=(AA$2-N('Revenue Streams'!$G15)))*((MIN(EOMONTH((AA$2-N('Revenue Streams'!$G15)),0)+DAY('Revenue Streams'!$E15),EOMONTH((AA$2-N('Revenue Streams'!$G15)),1)))&lt;=(AA$3-N('Revenue Streams'!$G15)))*((MIN(EOMONTH((AA$2-N('Revenue Streams'!$G15)),0)+DAY('Revenue Streams'!$E15),EOMONTH((AA$2-N('Revenue Streams'!$G15)),1)))&gt;='Revenue Streams'!$E15)*((MIN(EOMONTH((AA$2-N('Revenue Streams'!$G15)),0)+DAY('Revenue Streams'!$E15),EOMONTH((AA$2-N('Revenue Streams'!$G15)),1)))&lt;=IF('Revenue Streams'!$F15="",DATE(9999,1,1),'Revenue Streams'!$F15))+((MIN(EOMONTH((AA$2-N('Revenue Streams'!$G15)),1)+DAY('Revenue Streams'!$E15),EOMONTH((AA$2-N('Revenue Streams'!$G15)),2)))&gt;=(AA$2-N('Revenue Streams'!$G15)))*((MIN(EOMONTH((AA$2-N('Revenue Streams'!$G15)),1)+DAY('Revenue Streams'!$E15),EOMONTH((AA$2-N('Revenue Streams'!$G15)),2)))&lt;=(AA$3-N('Revenue Streams'!$G15)))*((MIN(EOMONTH((AA$2-N('Revenue Streams'!$G15)),1)+DAY('Revenue Streams'!$E15),EOMONTH((AA$2-N('Revenue Streams'!$G15)),2)))&gt;='Revenue Streams'!$E15)*((MIN(EOMONTH((AA$2-N('Revenue Streams'!$G15)),1)+DAY('Revenue Streams'!$E15),EOMONTH((AA$2-N('Revenue Streams'!$G15)),2)))&lt;=IF('Revenue Streams'!$F15="",DATE(9999,1,1),'Revenue Streams'!$F15))),IF(('Revenue Streams'!$E15&gt;=(AA$2-N('Revenue Streams'!$G15)))*('Revenue Streams'!$E15&lt;=(AA$3-N('Revenue Streams'!$G15)))=1,'Revenue Streams'!$D15,0)))</f>
        <v/>
      </c>
      <c r="AB17" s="22">
        <f>IF(OR('Revenue Streams'!$D15="",'Revenue Streams'!$E15=""),0,IF('Revenue Streams'!$C15="Monthly",'Revenue Streams'!$D15*(((MIN(DATE(YEAR((AB$2-N('Revenue Streams'!$G15))),MONTH((AB$2-N('Revenue Streams'!$G15))),1)+DAY('Revenue Streams'!$E15)-1,EOMONTH((AB$2-N('Revenue Streams'!$G15)),0)))&gt;=(AB$2-N('Revenue Streams'!$G15)))*((MIN(DATE(YEAR((AB$2-N('Revenue Streams'!$G15))),MONTH((AB$2-N('Revenue Streams'!$G15))),1)+DAY('Revenue Streams'!$E15)-1,EOMONTH((AB$2-N('Revenue Streams'!$G15)),0)))&lt;=(AB$3-N('Revenue Streams'!$G15)))*((MIN(DATE(YEAR((AB$2-N('Revenue Streams'!$G15))),MONTH((AB$2-N('Revenue Streams'!$G15))),1)+DAY('Revenue Streams'!$E15)-1,EOMONTH((AB$2-N('Revenue Streams'!$G15)),0)))&gt;='Revenue Streams'!$E15)*((MIN(DATE(YEAR((AB$2-N('Revenue Streams'!$G15))),MONTH((AB$2-N('Revenue Streams'!$G15))),1)+DAY('Revenue Streams'!$E15)-1,EOMONTH((AB$2-N('Revenue Streams'!$G15)),0)))&lt;=IF('Revenue Streams'!$F15="",DATE(9999,1,1),'Revenue Streams'!$F15))+((MIN(EOMONTH((AB$2-N('Revenue Streams'!$G15)),0)+DAY('Revenue Streams'!$E15),EOMONTH((AB$2-N('Revenue Streams'!$G15)),1)))&gt;=(AB$2-N('Revenue Streams'!$G15)))*((MIN(EOMONTH((AB$2-N('Revenue Streams'!$G15)),0)+DAY('Revenue Streams'!$E15),EOMONTH((AB$2-N('Revenue Streams'!$G15)),1)))&lt;=(AB$3-N('Revenue Streams'!$G15)))*((MIN(EOMONTH((AB$2-N('Revenue Streams'!$G15)),0)+DAY('Revenue Streams'!$E15),EOMONTH((AB$2-N('Revenue Streams'!$G15)),1)))&gt;='Revenue Streams'!$E15)*((MIN(EOMONTH((AB$2-N('Revenue Streams'!$G15)),0)+DAY('Revenue Streams'!$E15),EOMONTH((AB$2-N('Revenue Streams'!$G15)),1)))&lt;=IF('Revenue Streams'!$F15="",DATE(9999,1,1),'Revenue Streams'!$F15))+((MIN(EOMONTH((AB$2-N('Revenue Streams'!$G15)),1)+DAY('Revenue Streams'!$E15),EOMONTH((AB$2-N('Revenue Streams'!$G15)),2)))&gt;=(AB$2-N('Revenue Streams'!$G15)))*((MIN(EOMONTH((AB$2-N('Revenue Streams'!$G15)),1)+DAY('Revenue Streams'!$E15),EOMONTH((AB$2-N('Revenue Streams'!$G15)),2)))&lt;=(AB$3-N('Revenue Streams'!$G15)))*((MIN(EOMONTH((AB$2-N('Revenue Streams'!$G15)),1)+DAY('Revenue Streams'!$E15),EOMONTH((AB$2-N('Revenue Streams'!$G15)),2)))&gt;='Revenue Streams'!$E15)*((MIN(EOMONTH((AB$2-N('Revenue Streams'!$G15)),1)+DAY('Revenue Streams'!$E15),EOMONTH((AB$2-N('Revenue Streams'!$G15)),2)))&lt;=IF('Revenue Streams'!$F15="",DATE(9999,1,1),'Revenue Streams'!$F15))),IF(('Revenue Streams'!$E15&gt;=(AB$2-N('Revenue Streams'!$G15)))*('Revenue Streams'!$E15&lt;=(AB$3-N('Revenue Streams'!$G15)))=1,'Revenue Streams'!$D15,0)))</f>
        <v/>
      </c>
    </row>
    <row r="18" ht="15" customHeight="1" s="23">
      <c r="A18" s="22">
        <f>IF('Revenue Streams'!$B16="","",'Revenue Streams'!$B16)</f>
        <v/>
      </c>
      <c r="B18" s="22">
        <f>IF('Revenue Streams'!$A16="","",'Revenue Streams'!$A16)</f>
        <v/>
      </c>
      <c r="C18" s="22">
        <f>IF(OR('Revenue Streams'!$D16="",'Revenue Streams'!$E16=""),0,IF('Revenue Streams'!$C16="Monthly",'Revenue Streams'!$D16*(((MIN(DATE(YEAR((C$2-N('Revenue Streams'!$G16))),MONTH((C$2-N('Revenue Streams'!$G16))),1)+DAY('Revenue Streams'!$E16)-1,EOMONTH((C$2-N('Revenue Streams'!$G16)),0)))&gt;=(C$2-N('Revenue Streams'!$G16)))*((MIN(DATE(YEAR((C$2-N('Revenue Streams'!$G16))),MONTH((C$2-N('Revenue Streams'!$G16))),1)+DAY('Revenue Streams'!$E16)-1,EOMONTH((C$2-N('Revenue Streams'!$G16)),0)))&lt;=(C$3-N('Revenue Streams'!$G16)))*((MIN(DATE(YEAR((C$2-N('Revenue Streams'!$G16))),MONTH((C$2-N('Revenue Streams'!$G16))),1)+DAY('Revenue Streams'!$E16)-1,EOMONTH((C$2-N('Revenue Streams'!$G16)),0)))&gt;='Revenue Streams'!$E16)*((MIN(DATE(YEAR((C$2-N('Revenue Streams'!$G16))),MONTH((C$2-N('Revenue Streams'!$G16))),1)+DAY('Revenue Streams'!$E16)-1,EOMONTH((C$2-N('Revenue Streams'!$G16)),0)))&lt;=IF('Revenue Streams'!$F16="",DATE(9999,1,1),'Revenue Streams'!$F16))+((MIN(EOMONTH((C$2-N('Revenue Streams'!$G16)),0)+DAY('Revenue Streams'!$E16),EOMONTH((C$2-N('Revenue Streams'!$G16)),1)))&gt;=(C$2-N('Revenue Streams'!$G16)))*((MIN(EOMONTH((C$2-N('Revenue Streams'!$G16)),0)+DAY('Revenue Streams'!$E16),EOMONTH((C$2-N('Revenue Streams'!$G16)),1)))&lt;=(C$3-N('Revenue Streams'!$G16)))*((MIN(EOMONTH((C$2-N('Revenue Streams'!$G16)),0)+DAY('Revenue Streams'!$E16),EOMONTH((C$2-N('Revenue Streams'!$G16)),1)))&gt;='Revenue Streams'!$E16)*((MIN(EOMONTH((C$2-N('Revenue Streams'!$G16)),0)+DAY('Revenue Streams'!$E16),EOMONTH((C$2-N('Revenue Streams'!$G16)),1)))&lt;=IF('Revenue Streams'!$F16="",DATE(9999,1,1),'Revenue Streams'!$F16))+((MIN(EOMONTH((C$2-N('Revenue Streams'!$G16)),1)+DAY('Revenue Streams'!$E16),EOMONTH((C$2-N('Revenue Streams'!$G16)),2)))&gt;=(C$2-N('Revenue Streams'!$G16)))*((MIN(EOMONTH((C$2-N('Revenue Streams'!$G16)),1)+DAY('Revenue Streams'!$E16),EOMONTH((C$2-N('Revenue Streams'!$G16)),2)))&lt;=(C$3-N('Revenue Streams'!$G16)))*((MIN(EOMONTH((C$2-N('Revenue Streams'!$G16)),1)+DAY('Revenue Streams'!$E16),EOMONTH((C$2-N('Revenue Streams'!$G16)),2)))&gt;='Revenue Streams'!$E16)*((MIN(EOMONTH((C$2-N('Revenue Streams'!$G16)),1)+DAY('Revenue Streams'!$E16),EOMONTH((C$2-N('Revenue Streams'!$G16)),2)))&lt;=IF('Revenue Streams'!$F16="",DATE(9999,1,1),'Revenue Streams'!$F16))),IF(('Revenue Streams'!$E16&gt;=(C$2-N('Revenue Streams'!$G16)))*('Revenue Streams'!$E16&lt;=(C$3-N('Revenue Streams'!$G16)))=1,'Revenue Streams'!$D16,0)))</f>
        <v/>
      </c>
      <c r="D18" s="22">
        <f>IF(OR('Revenue Streams'!$D16="",'Revenue Streams'!$E16=""),0,IF('Revenue Streams'!$C16="Monthly",'Revenue Streams'!$D16*(((MIN(DATE(YEAR((D$2-N('Revenue Streams'!$G16))),MONTH((D$2-N('Revenue Streams'!$G16))),1)+DAY('Revenue Streams'!$E16)-1,EOMONTH((D$2-N('Revenue Streams'!$G16)),0)))&gt;=(D$2-N('Revenue Streams'!$G16)))*((MIN(DATE(YEAR((D$2-N('Revenue Streams'!$G16))),MONTH((D$2-N('Revenue Streams'!$G16))),1)+DAY('Revenue Streams'!$E16)-1,EOMONTH((D$2-N('Revenue Streams'!$G16)),0)))&lt;=(D$3-N('Revenue Streams'!$G16)))*((MIN(DATE(YEAR((D$2-N('Revenue Streams'!$G16))),MONTH((D$2-N('Revenue Streams'!$G16))),1)+DAY('Revenue Streams'!$E16)-1,EOMONTH((D$2-N('Revenue Streams'!$G16)),0)))&gt;='Revenue Streams'!$E16)*((MIN(DATE(YEAR((D$2-N('Revenue Streams'!$G16))),MONTH((D$2-N('Revenue Streams'!$G16))),1)+DAY('Revenue Streams'!$E16)-1,EOMONTH((D$2-N('Revenue Streams'!$G16)),0)))&lt;=IF('Revenue Streams'!$F16="",DATE(9999,1,1),'Revenue Streams'!$F16))+((MIN(EOMONTH((D$2-N('Revenue Streams'!$G16)),0)+DAY('Revenue Streams'!$E16),EOMONTH((D$2-N('Revenue Streams'!$G16)),1)))&gt;=(D$2-N('Revenue Streams'!$G16)))*((MIN(EOMONTH((D$2-N('Revenue Streams'!$G16)),0)+DAY('Revenue Streams'!$E16),EOMONTH((D$2-N('Revenue Streams'!$G16)),1)))&lt;=(D$3-N('Revenue Streams'!$G16)))*((MIN(EOMONTH((D$2-N('Revenue Streams'!$G16)),0)+DAY('Revenue Streams'!$E16),EOMONTH((D$2-N('Revenue Streams'!$G16)),1)))&gt;='Revenue Streams'!$E16)*((MIN(EOMONTH((D$2-N('Revenue Streams'!$G16)),0)+DAY('Revenue Streams'!$E16),EOMONTH((D$2-N('Revenue Streams'!$G16)),1)))&lt;=IF('Revenue Streams'!$F16="",DATE(9999,1,1),'Revenue Streams'!$F16))+((MIN(EOMONTH((D$2-N('Revenue Streams'!$G16)),1)+DAY('Revenue Streams'!$E16),EOMONTH((D$2-N('Revenue Streams'!$G16)),2)))&gt;=(D$2-N('Revenue Streams'!$G16)))*((MIN(EOMONTH((D$2-N('Revenue Streams'!$G16)),1)+DAY('Revenue Streams'!$E16),EOMONTH((D$2-N('Revenue Streams'!$G16)),2)))&lt;=(D$3-N('Revenue Streams'!$G16)))*((MIN(EOMONTH((D$2-N('Revenue Streams'!$G16)),1)+DAY('Revenue Streams'!$E16),EOMONTH((D$2-N('Revenue Streams'!$G16)),2)))&gt;='Revenue Streams'!$E16)*((MIN(EOMONTH((D$2-N('Revenue Streams'!$G16)),1)+DAY('Revenue Streams'!$E16),EOMONTH((D$2-N('Revenue Streams'!$G16)),2)))&lt;=IF('Revenue Streams'!$F16="",DATE(9999,1,1),'Revenue Streams'!$F16))),IF(('Revenue Streams'!$E16&gt;=(D$2-N('Revenue Streams'!$G16)))*('Revenue Streams'!$E16&lt;=(D$3-N('Revenue Streams'!$G16)))=1,'Revenue Streams'!$D16,0)))</f>
        <v/>
      </c>
      <c r="E18" s="22">
        <f>IF(OR('Revenue Streams'!$D16="",'Revenue Streams'!$E16=""),0,IF('Revenue Streams'!$C16="Monthly",'Revenue Streams'!$D16*(((MIN(DATE(YEAR((E$2-N('Revenue Streams'!$G16))),MONTH((E$2-N('Revenue Streams'!$G16))),1)+DAY('Revenue Streams'!$E16)-1,EOMONTH((E$2-N('Revenue Streams'!$G16)),0)))&gt;=(E$2-N('Revenue Streams'!$G16)))*((MIN(DATE(YEAR((E$2-N('Revenue Streams'!$G16))),MONTH((E$2-N('Revenue Streams'!$G16))),1)+DAY('Revenue Streams'!$E16)-1,EOMONTH((E$2-N('Revenue Streams'!$G16)),0)))&lt;=(E$3-N('Revenue Streams'!$G16)))*((MIN(DATE(YEAR((E$2-N('Revenue Streams'!$G16))),MONTH((E$2-N('Revenue Streams'!$G16))),1)+DAY('Revenue Streams'!$E16)-1,EOMONTH((E$2-N('Revenue Streams'!$G16)),0)))&gt;='Revenue Streams'!$E16)*((MIN(DATE(YEAR((E$2-N('Revenue Streams'!$G16))),MONTH((E$2-N('Revenue Streams'!$G16))),1)+DAY('Revenue Streams'!$E16)-1,EOMONTH((E$2-N('Revenue Streams'!$G16)),0)))&lt;=IF('Revenue Streams'!$F16="",DATE(9999,1,1),'Revenue Streams'!$F16))+((MIN(EOMONTH((E$2-N('Revenue Streams'!$G16)),0)+DAY('Revenue Streams'!$E16),EOMONTH((E$2-N('Revenue Streams'!$G16)),1)))&gt;=(E$2-N('Revenue Streams'!$G16)))*((MIN(EOMONTH((E$2-N('Revenue Streams'!$G16)),0)+DAY('Revenue Streams'!$E16),EOMONTH((E$2-N('Revenue Streams'!$G16)),1)))&lt;=(E$3-N('Revenue Streams'!$G16)))*((MIN(EOMONTH((E$2-N('Revenue Streams'!$G16)),0)+DAY('Revenue Streams'!$E16),EOMONTH((E$2-N('Revenue Streams'!$G16)),1)))&gt;='Revenue Streams'!$E16)*((MIN(EOMONTH((E$2-N('Revenue Streams'!$G16)),0)+DAY('Revenue Streams'!$E16),EOMONTH((E$2-N('Revenue Streams'!$G16)),1)))&lt;=IF('Revenue Streams'!$F16="",DATE(9999,1,1),'Revenue Streams'!$F16))+((MIN(EOMONTH((E$2-N('Revenue Streams'!$G16)),1)+DAY('Revenue Streams'!$E16),EOMONTH((E$2-N('Revenue Streams'!$G16)),2)))&gt;=(E$2-N('Revenue Streams'!$G16)))*((MIN(EOMONTH((E$2-N('Revenue Streams'!$G16)),1)+DAY('Revenue Streams'!$E16),EOMONTH((E$2-N('Revenue Streams'!$G16)),2)))&lt;=(E$3-N('Revenue Streams'!$G16)))*((MIN(EOMONTH((E$2-N('Revenue Streams'!$G16)),1)+DAY('Revenue Streams'!$E16),EOMONTH((E$2-N('Revenue Streams'!$G16)),2)))&gt;='Revenue Streams'!$E16)*((MIN(EOMONTH((E$2-N('Revenue Streams'!$G16)),1)+DAY('Revenue Streams'!$E16),EOMONTH((E$2-N('Revenue Streams'!$G16)),2)))&lt;=IF('Revenue Streams'!$F16="",DATE(9999,1,1),'Revenue Streams'!$F16))),IF(('Revenue Streams'!$E16&gt;=(E$2-N('Revenue Streams'!$G16)))*('Revenue Streams'!$E16&lt;=(E$3-N('Revenue Streams'!$G16)))=1,'Revenue Streams'!$D16,0)))</f>
        <v/>
      </c>
      <c r="F18" s="22">
        <f>IF(OR('Revenue Streams'!$D16="",'Revenue Streams'!$E16=""),0,IF('Revenue Streams'!$C16="Monthly",'Revenue Streams'!$D16*(((MIN(DATE(YEAR((F$2-N('Revenue Streams'!$G16))),MONTH((F$2-N('Revenue Streams'!$G16))),1)+DAY('Revenue Streams'!$E16)-1,EOMONTH((F$2-N('Revenue Streams'!$G16)),0)))&gt;=(F$2-N('Revenue Streams'!$G16)))*((MIN(DATE(YEAR((F$2-N('Revenue Streams'!$G16))),MONTH((F$2-N('Revenue Streams'!$G16))),1)+DAY('Revenue Streams'!$E16)-1,EOMONTH((F$2-N('Revenue Streams'!$G16)),0)))&lt;=(F$3-N('Revenue Streams'!$G16)))*((MIN(DATE(YEAR((F$2-N('Revenue Streams'!$G16))),MONTH((F$2-N('Revenue Streams'!$G16))),1)+DAY('Revenue Streams'!$E16)-1,EOMONTH((F$2-N('Revenue Streams'!$G16)),0)))&gt;='Revenue Streams'!$E16)*((MIN(DATE(YEAR((F$2-N('Revenue Streams'!$G16))),MONTH((F$2-N('Revenue Streams'!$G16))),1)+DAY('Revenue Streams'!$E16)-1,EOMONTH((F$2-N('Revenue Streams'!$G16)),0)))&lt;=IF('Revenue Streams'!$F16="",DATE(9999,1,1),'Revenue Streams'!$F16))+((MIN(EOMONTH((F$2-N('Revenue Streams'!$G16)),0)+DAY('Revenue Streams'!$E16),EOMONTH((F$2-N('Revenue Streams'!$G16)),1)))&gt;=(F$2-N('Revenue Streams'!$G16)))*((MIN(EOMONTH((F$2-N('Revenue Streams'!$G16)),0)+DAY('Revenue Streams'!$E16),EOMONTH((F$2-N('Revenue Streams'!$G16)),1)))&lt;=(F$3-N('Revenue Streams'!$G16)))*((MIN(EOMONTH((F$2-N('Revenue Streams'!$G16)),0)+DAY('Revenue Streams'!$E16),EOMONTH((F$2-N('Revenue Streams'!$G16)),1)))&gt;='Revenue Streams'!$E16)*((MIN(EOMONTH((F$2-N('Revenue Streams'!$G16)),0)+DAY('Revenue Streams'!$E16),EOMONTH((F$2-N('Revenue Streams'!$G16)),1)))&lt;=IF('Revenue Streams'!$F16="",DATE(9999,1,1),'Revenue Streams'!$F16))+((MIN(EOMONTH((F$2-N('Revenue Streams'!$G16)),1)+DAY('Revenue Streams'!$E16),EOMONTH((F$2-N('Revenue Streams'!$G16)),2)))&gt;=(F$2-N('Revenue Streams'!$G16)))*((MIN(EOMONTH((F$2-N('Revenue Streams'!$G16)),1)+DAY('Revenue Streams'!$E16),EOMONTH((F$2-N('Revenue Streams'!$G16)),2)))&lt;=(F$3-N('Revenue Streams'!$G16)))*((MIN(EOMONTH((F$2-N('Revenue Streams'!$G16)),1)+DAY('Revenue Streams'!$E16),EOMONTH((F$2-N('Revenue Streams'!$G16)),2)))&gt;='Revenue Streams'!$E16)*((MIN(EOMONTH((F$2-N('Revenue Streams'!$G16)),1)+DAY('Revenue Streams'!$E16),EOMONTH((F$2-N('Revenue Streams'!$G16)),2)))&lt;=IF('Revenue Streams'!$F16="",DATE(9999,1,1),'Revenue Streams'!$F16))),IF(('Revenue Streams'!$E16&gt;=(F$2-N('Revenue Streams'!$G16)))*('Revenue Streams'!$E16&lt;=(F$3-N('Revenue Streams'!$G16)))=1,'Revenue Streams'!$D16,0)))</f>
        <v/>
      </c>
      <c r="G18" s="22">
        <f>IF(OR('Revenue Streams'!$D16="",'Revenue Streams'!$E16=""),0,IF('Revenue Streams'!$C16="Monthly",'Revenue Streams'!$D16*(((MIN(DATE(YEAR((G$2-N('Revenue Streams'!$G16))),MONTH((G$2-N('Revenue Streams'!$G16))),1)+DAY('Revenue Streams'!$E16)-1,EOMONTH((G$2-N('Revenue Streams'!$G16)),0)))&gt;=(G$2-N('Revenue Streams'!$G16)))*((MIN(DATE(YEAR((G$2-N('Revenue Streams'!$G16))),MONTH((G$2-N('Revenue Streams'!$G16))),1)+DAY('Revenue Streams'!$E16)-1,EOMONTH((G$2-N('Revenue Streams'!$G16)),0)))&lt;=(G$3-N('Revenue Streams'!$G16)))*((MIN(DATE(YEAR((G$2-N('Revenue Streams'!$G16))),MONTH((G$2-N('Revenue Streams'!$G16))),1)+DAY('Revenue Streams'!$E16)-1,EOMONTH((G$2-N('Revenue Streams'!$G16)),0)))&gt;='Revenue Streams'!$E16)*((MIN(DATE(YEAR((G$2-N('Revenue Streams'!$G16))),MONTH((G$2-N('Revenue Streams'!$G16))),1)+DAY('Revenue Streams'!$E16)-1,EOMONTH((G$2-N('Revenue Streams'!$G16)),0)))&lt;=IF('Revenue Streams'!$F16="",DATE(9999,1,1),'Revenue Streams'!$F16))+((MIN(EOMONTH((G$2-N('Revenue Streams'!$G16)),0)+DAY('Revenue Streams'!$E16),EOMONTH((G$2-N('Revenue Streams'!$G16)),1)))&gt;=(G$2-N('Revenue Streams'!$G16)))*((MIN(EOMONTH((G$2-N('Revenue Streams'!$G16)),0)+DAY('Revenue Streams'!$E16),EOMONTH((G$2-N('Revenue Streams'!$G16)),1)))&lt;=(G$3-N('Revenue Streams'!$G16)))*((MIN(EOMONTH((G$2-N('Revenue Streams'!$G16)),0)+DAY('Revenue Streams'!$E16),EOMONTH((G$2-N('Revenue Streams'!$G16)),1)))&gt;='Revenue Streams'!$E16)*((MIN(EOMONTH((G$2-N('Revenue Streams'!$G16)),0)+DAY('Revenue Streams'!$E16),EOMONTH((G$2-N('Revenue Streams'!$G16)),1)))&lt;=IF('Revenue Streams'!$F16="",DATE(9999,1,1),'Revenue Streams'!$F16))+((MIN(EOMONTH((G$2-N('Revenue Streams'!$G16)),1)+DAY('Revenue Streams'!$E16),EOMONTH((G$2-N('Revenue Streams'!$G16)),2)))&gt;=(G$2-N('Revenue Streams'!$G16)))*((MIN(EOMONTH((G$2-N('Revenue Streams'!$G16)),1)+DAY('Revenue Streams'!$E16),EOMONTH((G$2-N('Revenue Streams'!$G16)),2)))&lt;=(G$3-N('Revenue Streams'!$G16)))*((MIN(EOMONTH((G$2-N('Revenue Streams'!$G16)),1)+DAY('Revenue Streams'!$E16),EOMONTH((G$2-N('Revenue Streams'!$G16)),2)))&gt;='Revenue Streams'!$E16)*((MIN(EOMONTH((G$2-N('Revenue Streams'!$G16)),1)+DAY('Revenue Streams'!$E16),EOMONTH((G$2-N('Revenue Streams'!$G16)),2)))&lt;=IF('Revenue Streams'!$F16="",DATE(9999,1,1),'Revenue Streams'!$F16))),IF(('Revenue Streams'!$E16&gt;=(G$2-N('Revenue Streams'!$G16)))*('Revenue Streams'!$E16&lt;=(G$3-N('Revenue Streams'!$G16)))=1,'Revenue Streams'!$D16,0)))</f>
        <v/>
      </c>
      <c r="H18" s="22">
        <f>IF(OR('Revenue Streams'!$D16="",'Revenue Streams'!$E16=""),0,IF('Revenue Streams'!$C16="Monthly",'Revenue Streams'!$D16*(((MIN(DATE(YEAR((H$2-N('Revenue Streams'!$G16))),MONTH((H$2-N('Revenue Streams'!$G16))),1)+DAY('Revenue Streams'!$E16)-1,EOMONTH((H$2-N('Revenue Streams'!$G16)),0)))&gt;=(H$2-N('Revenue Streams'!$G16)))*((MIN(DATE(YEAR((H$2-N('Revenue Streams'!$G16))),MONTH((H$2-N('Revenue Streams'!$G16))),1)+DAY('Revenue Streams'!$E16)-1,EOMONTH((H$2-N('Revenue Streams'!$G16)),0)))&lt;=(H$3-N('Revenue Streams'!$G16)))*((MIN(DATE(YEAR((H$2-N('Revenue Streams'!$G16))),MONTH((H$2-N('Revenue Streams'!$G16))),1)+DAY('Revenue Streams'!$E16)-1,EOMONTH((H$2-N('Revenue Streams'!$G16)),0)))&gt;='Revenue Streams'!$E16)*((MIN(DATE(YEAR((H$2-N('Revenue Streams'!$G16))),MONTH((H$2-N('Revenue Streams'!$G16))),1)+DAY('Revenue Streams'!$E16)-1,EOMONTH((H$2-N('Revenue Streams'!$G16)),0)))&lt;=IF('Revenue Streams'!$F16="",DATE(9999,1,1),'Revenue Streams'!$F16))+((MIN(EOMONTH((H$2-N('Revenue Streams'!$G16)),0)+DAY('Revenue Streams'!$E16),EOMONTH((H$2-N('Revenue Streams'!$G16)),1)))&gt;=(H$2-N('Revenue Streams'!$G16)))*((MIN(EOMONTH((H$2-N('Revenue Streams'!$G16)),0)+DAY('Revenue Streams'!$E16),EOMONTH((H$2-N('Revenue Streams'!$G16)),1)))&lt;=(H$3-N('Revenue Streams'!$G16)))*((MIN(EOMONTH((H$2-N('Revenue Streams'!$G16)),0)+DAY('Revenue Streams'!$E16),EOMONTH((H$2-N('Revenue Streams'!$G16)),1)))&gt;='Revenue Streams'!$E16)*((MIN(EOMONTH((H$2-N('Revenue Streams'!$G16)),0)+DAY('Revenue Streams'!$E16),EOMONTH((H$2-N('Revenue Streams'!$G16)),1)))&lt;=IF('Revenue Streams'!$F16="",DATE(9999,1,1),'Revenue Streams'!$F16))+((MIN(EOMONTH((H$2-N('Revenue Streams'!$G16)),1)+DAY('Revenue Streams'!$E16),EOMONTH((H$2-N('Revenue Streams'!$G16)),2)))&gt;=(H$2-N('Revenue Streams'!$G16)))*((MIN(EOMONTH((H$2-N('Revenue Streams'!$G16)),1)+DAY('Revenue Streams'!$E16),EOMONTH((H$2-N('Revenue Streams'!$G16)),2)))&lt;=(H$3-N('Revenue Streams'!$G16)))*((MIN(EOMONTH((H$2-N('Revenue Streams'!$G16)),1)+DAY('Revenue Streams'!$E16),EOMONTH((H$2-N('Revenue Streams'!$G16)),2)))&gt;='Revenue Streams'!$E16)*((MIN(EOMONTH((H$2-N('Revenue Streams'!$G16)),1)+DAY('Revenue Streams'!$E16),EOMONTH((H$2-N('Revenue Streams'!$G16)),2)))&lt;=IF('Revenue Streams'!$F16="",DATE(9999,1,1),'Revenue Streams'!$F16))),IF(('Revenue Streams'!$E16&gt;=(H$2-N('Revenue Streams'!$G16)))*('Revenue Streams'!$E16&lt;=(H$3-N('Revenue Streams'!$G16)))=1,'Revenue Streams'!$D16,0)))</f>
        <v/>
      </c>
      <c r="I18" s="22">
        <f>IF(OR('Revenue Streams'!$D16="",'Revenue Streams'!$E16=""),0,IF('Revenue Streams'!$C16="Monthly",'Revenue Streams'!$D16*(((MIN(DATE(YEAR((I$2-N('Revenue Streams'!$G16))),MONTH((I$2-N('Revenue Streams'!$G16))),1)+DAY('Revenue Streams'!$E16)-1,EOMONTH((I$2-N('Revenue Streams'!$G16)),0)))&gt;=(I$2-N('Revenue Streams'!$G16)))*((MIN(DATE(YEAR((I$2-N('Revenue Streams'!$G16))),MONTH((I$2-N('Revenue Streams'!$G16))),1)+DAY('Revenue Streams'!$E16)-1,EOMONTH((I$2-N('Revenue Streams'!$G16)),0)))&lt;=(I$3-N('Revenue Streams'!$G16)))*((MIN(DATE(YEAR((I$2-N('Revenue Streams'!$G16))),MONTH((I$2-N('Revenue Streams'!$G16))),1)+DAY('Revenue Streams'!$E16)-1,EOMONTH((I$2-N('Revenue Streams'!$G16)),0)))&gt;='Revenue Streams'!$E16)*((MIN(DATE(YEAR((I$2-N('Revenue Streams'!$G16))),MONTH((I$2-N('Revenue Streams'!$G16))),1)+DAY('Revenue Streams'!$E16)-1,EOMONTH((I$2-N('Revenue Streams'!$G16)),0)))&lt;=IF('Revenue Streams'!$F16="",DATE(9999,1,1),'Revenue Streams'!$F16))+((MIN(EOMONTH((I$2-N('Revenue Streams'!$G16)),0)+DAY('Revenue Streams'!$E16),EOMONTH((I$2-N('Revenue Streams'!$G16)),1)))&gt;=(I$2-N('Revenue Streams'!$G16)))*((MIN(EOMONTH((I$2-N('Revenue Streams'!$G16)),0)+DAY('Revenue Streams'!$E16),EOMONTH((I$2-N('Revenue Streams'!$G16)),1)))&lt;=(I$3-N('Revenue Streams'!$G16)))*((MIN(EOMONTH((I$2-N('Revenue Streams'!$G16)),0)+DAY('Revenue Streams'!$E16),EOMONTH((I$2-N('Revenue Streams'!$G16)),1)))&gt;='Revenue Streams'!$E16)*((MIN(EOMONTH((I$2-N('Revenue Streams'!$G16)),0)+DAY('Revenue Streams'!$E16),EOMONTH((I$2-N('Revenue Streams'!$G16)),1)))&lt;=IF('Revenue Streams'!$F16="",DATE(9999,1,1),'Revenue Streams'!$F16))+((MIN(EOMONTH((I$2-N('Revenue Streams'!$G16)),1)+DAY('Revenue Streams'!$E16),EOMONTH((I$2-N('Revenue Streams'!$G16)),2)))&gt;=(I$2-N('Revenue Streams'!$G16)))*((MIN(EOMONTH((I$2-N('Revenue Streams'!$G16)),1)+DAY('Revenue Streams'!$E16),EOMONTH((I$2-N('Revenue Streams'!$G16)),2)))&lt;=(I$3-N('Revenue Streams'!$G16)))*((MIN(EOMONTH((I$2-N('Revenue Streams'!$G16)),1)+DAY('Revenue Streams'!$E16),EOMONTH((I$2-N('Revenue Streams'!$G16)),2)))&gt;='Revenue Streams'!$E16)*((MIN(EOMONTH((I$2-N('Revenue Streams'!$G16)),1)+DAY('Revenue Streams'!$E16),EOMONTH((I$2-N('Revenue Streams'!$G16)),2)))&lt;=IF('Revenue Streams'!$F16="",DATE(9999,1,1),'Revenue Streams'!$F16))),IF(('Revenue Streams'!$E16&gt;=(I$2-N('Revenue Streams'!$G16)))*('Revenue Streams'!$E16&lt;=(I$3-N('Revenue Streams'!$G16)))=1,'Revenue Streams'!$D16,0)))</f>
        <v/>
      </c>
      <c r="J18" s="22">
        <f>IF(OR('Revenue Streams'!$D16="",'Revenue Streams'!$E16=""),0,IF('Revenue Streams'!$C16="Monthly",'Revenue Streams'!$D16*(((MIN(DATE(YEAR((J$2-N('Revenue Streams'!$G16))),MONTH((J$2-N('Revenue Streams'!$G16))),1)+DAY('Revenue Streams'!$E16)-1,EOMONTH((J$2-N('Revenue Streams'!$G16)),0)))&gt;=(J$2-N('Revenue Streams'!$G16)))*((MIN(DATE(YEAR((J$2-N('Revenue Streams'!$G16))),MONTH((J$2-N('Revenue Streams'!$G16))),1)+DAY('Revenue Streams'!$E16)-1,EOMONTH((J$2-N('Revenue Streams'!$G16)),0)))&lt;=(J$3-N('Revenue Streams'!$G16)))*((MIN(DATE(YEAR((J$2-N('Revenue Streams'!$G16))),MONTH((J$2-N('Revenue Streams'!$G16))),1)+DAY('Revenue Streams'!$E16)-1,EOMONTH((J$2-N('Revenue Streams'!$G16)),0)))&gt;='Revenue Streams'!$E16)*((MIN(DATE(YEAR((J$2-N('Revenue Streams'!$G16))),MONTH((J$2-N('Revenue Streams'!$G16))),1)+DAY('Revenue Streams'!$E16)-1,EOMONTH((J$2-N('Revenue Streams'!$G16)),0)))&lt;=IF('Revenue Streams'!$F16="",DATE(9999,1,1),'Revenue Streams'!$F16))+((MIN(EOMONTH((J$2-N('Revenue Streams'!$G16)),0)+DAY('Revenue Streams'!$E16),EOMONTH((J$2-N('Revenue Streams'!$G16)),1)))&gt;=(J$2-N('Revenue Streams'!$G16)))*((MIN(EOMONTH((J$2-N('Revenue Streams'!$G16)),0)+DAY('Revenue Streams'!$E16),EOMONTH((J$2-N('Revenue Streams'!$G16)),1)))&lt;=(J$3-N('Revenue Streams'!$G16)))*((MIN(EOMONTH((J$2-N('Revenue Streams'!$G16)),0)+DAY('Revenue Streams'!$E16),EOMONTH((J$2-N('Revenue Streams'!$G16)),1)))&gt;='Revenue Streams'!$E16)*((MIN(EOMONTH((J$2-N('Revenue Streams'!$G16)),0)+DAY('Revenue Streams'!$E16),EOMONTH((J$2-N('Revenue Streams'!$G16)),1)))&lt;=IF('Revenue Streams'!$F16="",DATE(9999,1,1),'Revenue Streams'!$F16))+((MIN(EOMONTH((J$2-N('Revenue Streams'!$G16)),1)+DAY('Revenue Streams'!$E16),EOMONTH((J$2-N('Revenue Streams'!$G16)),2)))&gt;=(J$2-N('Revenue Streams'!$G16)))*((MIN(EOMONTH((J$2-N('Revenue Streams'!$G16)),1)+DAY('Revenue Streams'!$E16),EOMONTH((J$2-N('Revenue Streams'!$G16)),2)))&lt;=(J$3-N('Revenue Streams'!$G16)))*((MIN(EOMONTH((J$2-N('Revenue Streams'!$G16)),1)+DAY('Revenue Streams'!$E16),EOMONTH((J$2-N('Revenue Streams'!$G16)),2)))&gt;='Revenue Streams'!$E16)*((MIN(EOMONTH((J$2-N('Revenue Streams'!$G16)),1)+DAY('Revenue Streams'!$E16),EOMONTH((J$2-N('Revenue Streams'!$G16)),2)))&lt;=IF('Revenue Streams'!$F16="",DATE(9999,1,1),'Revenue Streams'!$F16))),IF(('Revenue Streams'!$E16&gt;=(J$2-N('Revenue Streams'!$G16)))*('Revenue Streams'!$E16&lt;=(J$3-N('Revenue Streams'!$G16)))=1,'Revenue Streams'!$D16,0)))</f>
        <v/>
      </c>
      <c r="K18" s="22">
        <f>IF(OR('Revenue Streams'!$D16="",'Revenue Streams'!$E16=""),0,IF('Revenue Streams'!$C16="Monthly",'Revenue Streams'!$D16*(((MIN(DATE(YEAR((K$2-N('Revenue Streams'!$G16))),MONTH((K$2-N('Revenue Streams'!$G16))),1)+DAY('Revenue Streams'!$E16)-1,EOMONTH((K$2-N('Revenue Streams'!$G16)),0)))&gt;=(K$2-N('Revenue Streams'!$G16)))*((MIN(DATE(YEAR((K$2-N('Revenue Streams'!$G16))),MONTH((K$2-N('Revenue Streams'!$G16))),1)+DAY('Revenue Streams'!$E16)-1,EOMONTH((K$2-N('Revenue Streams'!$G16)),0)))&lt;=(K$3-N('Revenue Streams'!$G16)))*((MIN(DATE(YEAR((K$2-N('Revenue Streams'!$G16))),MONTH((K$2-N('Revenue Streams'!$G16))),1)+DAY('Revenue Streams'!$E16)-1,EOMONTH((K$2-N('Revenue Streams'!$G16)),0)))&gt;='Revenue Streams'!$E16)*((MIN(DATE(YEAR((K$2-N('Revenue Streams'!$G16))),MONTH((K$2-N('Revenue Streams'!$G16))),1)+DAY('Revenue Streams'!$E16)-1,EOMONTH((K$2-N('Revenue Streams'!$G16)),0)))&lt;=IF('Revenue Streams'!$F16="",DATE(9999,1,1),'Revenue Streams'!$F16))+((MIN(EOMONTH((K$2-N('Revenue Streams'!$G16)),0)+DAY('Revenue Streams'!$E16),EOMONTH((K$2-N('Revenue Streams'!$G16)),1)))&gt;=(K$2-N('Revenue Streams'!$G16)))*((MIN(EOMONTH((K$2-N('Revenue Streams'!$G16)),0)+DAY('Revenue Streams'!$E16),EOMONTH((K$2-N('Revenue Streams'!$G16)),1)))&lt;=(K$3-N('Revenue Streams'!$G16)))*((MIN(EOMONTH((K$2-N('Revenue Streams'!$G16)),0)+DAY('Revenue Streams'!$E16),EOMONTH((K$2-N('Revenue Streams'!$G16)),1)))&gt;='Revenue Streams'!$E16)*((MIN(EOMONTH((K$2-N('Revenue Streams'!$G16)),0)+DAY('Revenue Streams'!$E16),EOMONTH((K$2-N('Revenue Streams'!$G16)),1)))&lt;=IF('Revenue Streams'!$F16="",DATE(9999,1,1),'Revenue Streams'!$F16))+((MIN(EOMONTH((K$2-N('Revenue Streams'!$G16)),1)+DAY('Revenue Streams'!$E16),EOMONTH((K$2-N('Revenue Streams'!$G16)),2)))&gt;=(K$2-N('Revenue Streams'!$G16)))*((MIN(EOMONTH((K$2-N('Revenue Streams'!$G16)),1)+DAY('Revenue Streams'!$E16),EOMONTH((K$2-N('Revenue Streams'!$G16)),2)))&lt;=(K$3-N('Revenue Streams'!$G16)))*((MIN(EOMONTH((K$2-N('Revenue Streams'!$G16)),1)+DAY('Revenue Streams'!$E16),EOMONTH((K$2-N('Revenue Streams'!$G16)),2)))&gt;='Revenue Streams'!$E16)*((MIN(EOMONTH((K$2-N('Revenue Streams'!$G16)),1)+DAY('Revenue Streams'!$E16),EOMONTH((K$2-N('Revenue Streams'!$G16)),2)))&lt;=IF('Revenue Streams'!$F16="",DATE(9999,1,1),'Revenue Streams'!$F16))),IF(('Revenue Streams'!$E16&gt;=(K$2-N('Revenue Streams'!$G16)))*('Revenue Streams'!$E16&lt;=(K$3-N('Revenue Streams'!$G16)))=1,'Revenue Streams'!$D16,0)))</f>
        <v/>
      </c>
      <c r="L18" s="22">
        <f>IF(OR('Revenue Streams'!$D16="",'Revenue Streams'!$E16=""),0,IF('Revenue Streams'!$C16="Monthly",'Revenue Streams'!$D16*(((MIN(DATE(YEAR((L$2-N('Revenue Streams'!$G16))),MONTH((L$2-N('Revenue Streams'!$G16))),1)+DAY('Revenue Streams'!$E16)-1,EOMONTH((L$2-N('Revenue Streams'!$G16)),0)))&gt;=(L$2-N('Revenue Streams'!$G16)))*((MIN(DATE(YEAR((L$2-N('Revenue Streams'!$G16))),MONTH((L$2-N('Revenue Streams'!$G16))),1)+DAY('Revenue Streams'!$E16)-1,EOMONTH((L$2-N('Revenue Streams'!$G16)),0)))&lt;=(L$3-N('Revenue Streams'!$G16)))*((MIN(DATE(YEAR((L$2-N('Revenue Streams'!$G16))),MONTH((L$2-N('Revenue Streams'!$G16))),1)+DAY('Revenue Streams'!$E16)-1,EOMONTH((L$2-N('Revenue Streams'!$G16)),0)))&gt;='Revenue Streams'!$E16)*((MIN(DATE(YEAR((L$2-N('Revenue Streams'!$G16))),MONTH((L$2-N('Revenue Streams'!$G16))),1)+DAY('Revenue Streams'!$E16)-1,EOMONTH((L$2-N('Revenue Streams'!$G16)),0)))&lt;=IF('Revenue Streams'!$F16="",DATE(9999,1,1),'Revenue Streams'!$F16))+((MIN(EOMONTH((L$2-N('Revenue Streams'!$G16)),0)+DAY('Revenue Streams'!$E16),EOMONTH((L$2-N('Revenue Streams'!$G16)),1)))&gt;=(L$2-N('Revenue Streams'!$G16)))*((MIN(EOMONTH((L$2-N('Revenue Streams'!$G16)),0)+DAY('Revenue Streams'!$E16),EOMONTH((L$2-N('Revenue Streams'!$G16)),1)))&lt;=(L$3-N('Revenue Streams'!$G16)))*((MIN(EOMONTH((L$2-N('Revenue Streams'!$G16)),0)+DAY('Revenue Streams'!$E16),EOMONTH((L$2-N('Revenue Streams'!$G16)),1)))&gt;='Revenue Streams'!$E16)*((MIN(EOMONTH((L$2-N('Revenue Streams'!$G16)),0)+DAY('Revenue Streams'!$E16),EOMONTH((L$2-N('Revenue Streams'!$G16)),1)))&lt;=IF('Revenue Streams'!$F16="",DATE(9999,1,1),'Revenue Streams'!$F16))+((MIN(EOMONTH((L$2-N('Revenue Streams'!$G16)),1)+DAY('Revenue Streams'!$E16),EOMONTH((L$2-N('Revenue Streams'!$G16)),2)))&gt;=(L$2-N('Revenue Streams'!$G16)))*((MIN(EOMONTH((L$2-N('Revenue Streams'!$G16)),1)+DAY('Revenue Streams'!$E16),EOMONTH((L$2-N('Revenue Streams'!$G16)),2)))&lt;=(L$3-N('Revenue Streams'!$G16)))*((MIN(EOMONTH((L$2-N('Revenue Streams'!$G16)),1)+DAY('Revenue Streams'!$E16),EOMONTH((L$2-N('Revenue Streams'!$G16)),2)))&gt;='Revenue Streams'!$E16)*((MIN(EOMONTH((L$2-N('Revenue Streams'!$G16)),1)+DAY('Revenue Streams'!$E16),EOMONTH((L$2-N('Revenue Streams'!$G16)),2)))&lt;=IF('Revenue Streams'!$F16="",DATE(9999,1,1),'Revenue Streams'!$F16))),IF(('Revenue Streams'!$E16&gt;=(L$2-N('Revenue Streams'!$G16)))*('Revenue Streams'!$E16&lt;=(L$3-N('Revenue Streams'!$G16)))=1,'Revenue Streams'!$D16,0)))</f>
        <v/>
      </c>
      <c r="M18" s="22">
        <f>IF(OR('Revenue Streams'!$D16="",'Revenue Streams'!$E16=""),0,IF('Revenue Streams'!$C16="Monthly",'Revenue Streams'!$D16*(((MIN(DATE(YEAR((M$2-N('Revenue Streams'!$G16))),MONTH((M$2-N('Revenue Streams'!$G16))),1)+DAY('Revenue Streams'!$E16)-1,EOMONTH((M$2-N('Revenue Streams'!$G16)),0)))&gt;=(M$2-N('Revenue Streams'!$G16)))*((MIN(DATE(YEAR((M$2-N('Revenue Streams'!$G16))),MONTH((M$2-N('Revenue Streams'!$G16))),1)+DAY('Revenue Streams'!$E16)-1,EOMONTH((M$2-N('Revenue Streams'!$G16)),0)))&lt;=(M$3-N('Revenue Streams'!$G16)))*((MIN(DATE(YEAR((M$2-N('Revenue Streams'!$G16))),MONTH((M$2-N('Revenue Streams'!$G16))),1)+DAY('Revenue Streams'!$E16)-1,EOMONTH((M$2-N('Revenue Streams'!$G16)),0)))&gt;='Revenue Streams'!$E16)*((MIN(DATE(YEAR((M$2-N('Revenue Streams'!$G16))),MONTH((M$2-N('Revenue Streams'!$G16))),1)+DAY('Revenue Streams'!$E16)-1,EOMONTH((M$2-N('Revenue Streams'!$G16)),0)))&lt;=IF('Revenue Streams'!$F16="",DATE(9999,1,1),'Revenue Streams'!$F16))+((MIN(EOMONTH((M$2-N('Revenue Streams'!$G16)),0)+DAY('Revenue Streams'!$E16),EOMONTH((M$2-N('Revenue Streams'!$G16)),1)))&gt;=(M$2-N('Revenue Streams'!$G16)))*((MIN(EOMONTH((M$2-N('Revenue Streams'!$G16)),0)+DAY('Revenue Streams'!$E16),EOMONTH((M$2-N('Revenue Streams'!$G16)),1)))&lt;=(M$3-N('Revenue Streams'!$G16)))*((MIN(EOMONTH((M$2-N('Revenue Streams'!$G16)),0)+DAY('Revenue Streams'!$E16),EOMONTH((M$2-N('Revenue Streams'!$G16)),1)))&gt;='Revenue Streams'!$E16)*((MIN(EOMONTH((M$2-N('Revenue Streams'!$G16)),0)+DAY('Revenue Streams'!$E16),EOMONTH((M$2-N('Revenue Streams'!$G16)),1)))&lt;=IF('Revenue Streams'!$F16="",DATE(9999,1,1),'Revenue Streams'!$F16))+((MIN(EOMONTH((M$2-N('Revenue Streams'!$G16)),1)+DAY('Revenue Streams'!$E16),EOMONTH((M$2-N('Revenue Streams'!$G16)),2)))&gt;=(M$2-N('Revenue Streams'!$G16)))*((MIN(EOMONTH((M$2-N('Revenue Streams'!$G16)),1)+DAY('Revenue Streams'!$E16),EOMONTH((M$2-N('Revenue Streams'!$G16)),2)))&lt;=(M$3-N('Revenue Streams'!$G16)))*((MIN(EOMONTH((M$2-N('Revenue Streams'!$G16)),1)+DAY('Revenue Streams'!$E16),EOMONTH((M$2-N('Revenue Streams'!$G16)),2)))&gt;='Revenue Streams'!$E16)*((MIN(EOMONTH((M$2-N('Revenue Streams'!$G16)),1)+DAY('Revenue Streams'!$E16),EOMONTH((M$2-N('Revenue Streams'!$G16)),2)))&lt;=IF('Revenue Streams'!$F16="",DATE(9999,1,1),'Revenue Streams'!$F16))),IF(('Revenue Streams'!$E16&gt;=(M$2-N('Revenue Streams'!$G16)))*('Revenue Streams'!$E16&lt;=(M$3-N('Revenue Streams'!$G16)))=1,'Revenue Streams'!$D16,0)))</f>
        <v/>
      </c>
      <c r="N18" s="22">
        <f>IF(OR('Revenue Streams'!$D16="",'Revenue Streams'!$E16=""),0,IF('Revenue Streams'!$C16="Monthly",'Revenue Streams'!$D16*(((MIN(DATE(YEAR((N$2-N('Revenue Streams'!$G16))),MONTH((N$2-N('Revenue Streams'!$G16))),1)+DAY('Revenue Streams'!$E16)-1,EOMONTH((N$2-N('Revenue Streams'!$G16)),0)))&gt;=(N$2-N('Revenue Streams'!$G16)))*((MIN(DATE(YEAR((N$2-N('Revenue Streams'!$G16))),MONTH((N$2-N('Revenue Streams'!$G16))),1)+DAY('Revenue Streams'!$E16)-1,EOMONTH((N$2-N('Revenue Streams'!$G16)),0)))&lt;=(N$3-N('Revenue Streams'!$G16)))*((MIN(DATE(YEAR((N$2-N('Revenue Streams'!$G16))),MONTH((N$2-N('Revenue Streams'!$G16))),1)+DAY('Revenue Streams'!$E16)-1,EOMONTH((N$2-N('Revenue Streams'!$G16)),0)))&gt;='Revenue Streams'!$E16)*((MIN(DATE(YEAR((N$2-N('Revenue Streams'!$G16))),MONTH((N$2-N('Revenue Streams'!$G16))),1)+DAY('Revenue Streams'!$E16)-1,EOMONTH((N$2-N('Revenue Streams'!$G16)),0)))&lt;=IF('Revenue Streams'!$F16="",DATE(9999,1,1),'Revenue Streams'!$F16))+((MIN(EOMONTH((N$2-N('Revenue Streams'!$G16)),0)+DAY('Revenue Streams'!$E16),EOMONTH((N$2-N('Revenue Streams'!$G16)),1)))&gt;=(N$2-N('Revenue Streams'!$G16)))*((MIN(EOMONTH((N$2-N('Revenue Streams'!$G16)),0)+DAY('Revenue Streams'!$E16),EOMONTH((N$2-N('Revenue Streams'!$G16)),1)))&lt;=(N$3-N('Revenue Streams'!$G16)))*((MIN(EOMONTH((N$2-N('Revenue Streams'!$G16)),0)+DAY('Revenue Streams'!$E16),EOMONTH((N$2-N('Revenue Streams'!$G16)),1)))&gt;='Revenue Streams'!$E16)*((MIN(EOMONTH((N$2-N('Revenue Streams'!$G16)),0)+DAY('Revenue Streams'!$E16),EOMONTH((N$2-N('Revenue Streams'!$G16)),1)))&lt;=IF('Revenue Streams'!$F16="",DATE(9999,1,1),'Revenue Streams'!$F16))+((MIN(EOMONTH((N$2-N('Revenue Streams'!$G16)),1)+DAY('Revenue Streams'!$E16),EOMONTH((N$2-N('Revenue Streams'!$G16)),2)))&gt;=(N$2-N('Revenue Streams'!$G16)))*((MIN(EOMONTH((N$2-N('Revenue Streams'!$G16)),1)+DAY('Revenue Streams'!$E16),EOMONTH((N$2-N('Revenue Streams'!$G16)),2)))&lt;=(N$3-N('Revenue Streams'!$G16)))*((MIN(EOMONTH((N$2-N('Revenue Streams'!$G16)),1)+DAY('Revenue Streams'!$E16),EOMONTH((N$2-N('Revenue Streams'!$G16)),2)))&gt;='Revenue Streams'!$E16)*((MIN(EOMONTH((N$2-N('Revenue Streams'!$G16)),1)+DAY('Revenue Streams'!$E16),EOMONTH((N$2-N('Revenue Streams'!$G16)),2)))&lt;=IF('Revenue Streams'!$F16="",DATE(9999,1,1),'Revenue Streams'!$F16))),IF(('Revenue Streams'!$E16&gt;=(N$2-N('Revenue Streams'!$G16)))*('Revenue Streams'!$E16&lt;=(N$3-N('Revenue Streams'!$G16)))=1,'Revenue Streams'!$D16,0)))</f>
        <v/>
      </c>
      <c r="O18" s="22">
        <f>IF(OR('Revenue Streams'!$D16="",'Revenue Streams'!$E16=""),0,IF('Revenue Streams'!$C16="Monthly",'Revenue Streams'!$D16*(((MIN(DATE(YEAR((O$2-N('Revenue Streams'!$G16))),MONTH((O$2-N('Revenue Streams'!$G16))),1)+DAY('Revenue Streams'!$E16)-1,EOMONTH((O$2-N('Revenue Streams'!$G16)),0)))&gt;=(O$2-N('Revenue Streams'!$G16)))*((MIN(DATE(YEAR((O$2-N('Revenue Streams'!$G16))),MONTH((O$2-N('Revenue Streams'!$G16))),1)+DAY('Revenue Streams'!$E16)-1,EOMONTH((O$2-N('Revenue Streams'!$G16)),0)))&lt;=(O$3-N('Revenue Streams'!$G16)))*((MIN(DATE(YEAR((O$2-N('Revenue Streams'!$G16))),MONTH((O$2-N('Revenue Streams'!$G16))),1)+DAY('Revenue Streams'!$E16)-1,EOMONTH((O$2-N('Revenue Streams'!$G16)),0)))&gt;='Revenue Streams'!$E16)*((MIN(DATE(YEAR((O$2-N('Revenue Streams'!$G16))),MONTH((O$2-N('Revenue Streams'!$G16))),1)+DAY('Revenue Streams'!$E16)-1,EOMONTH((O$2-N('Revenue Streams'!$G16)),0)))&lt;=IF('Revenue Streams'!$F16="",DATE(9999,1,1),'Revenue Streams'!$F16))+((MIN(EOMONTH((O$2-N('Revenue Streams'!$G16)),0)+DAY('Revenue Streams'!$E16),EOMONTH((O$2-N('Revenue Streams'!$G16)),1)))&gt;=(O$2-N('Revenue Streams'!$G16)))*((MIN(EOMONTH((O$2-N('Revenue Streams'!$G16)),0)+DAY('Revenue Streams'!$E16),EOMONTH((O$2-N('Revenue Streams'!$G16)),1)))&lt;=(O$3-N('Revenue Streams'!$G16)))*((MIN(EOMONTH((O$2-N('Revenue Streams'!$G16)),0)+DAY('Revenue Streams'!$E16),EOMONTH((O$2-N('Revenue Streams'!$G16)),1)))&gt;='Revenue Streams'!$E16)*((MIN(EOMONTH((O$2-N('Revenue Streams'!$G16)),0)+DAY('Revenue Streams'!$E16),EOMONTH((O$2-N('Revenue Streams'!$G16)),1)))&lt;=IF('Revenue Streams'!$F16="",DATE(9999,1,1),'Revenue Streams'!$F16))+((MIN(EOMONTH((O$2-N('Revenue Streams'!$G16)),1)+DAY('Revenue Streams'!$E16),EOMONTH((O$2-N('Revenue Streams'!$G16)),2)))&gt;=(O$2-N('Revenue Streams'!$G16)))*((MIN(EOMONTH((O$2-N('Revenue Streams'!$G16)),1)+DAY('Revenue Streams'!$E16),EOMONTH((O$2-N('Revenue Streams'!$G16)),2)))&lt;=(O$3-N('Revenue Streams'!$G16)))*((MIN(EOMONTH((O$2-N('Revenue Streams'!$G16)),1)+DAY('Revenue Streams'!$E16),EOMONTH((O$2-N('Revenue Streams'!$G16)),2)))&gt;='Revenue Streams'!$E16)*((MIN(EOMONTH((O$2-N('Revenue Streams'!$G16)),1)+DAY('Revenue Streams'!$E16),EOMONTH((O$2-N('Revenue Streams'!$G16)),2)))&lt;=IF('Revenue Streams'!$F16="",DATE(9999,1,1),'Revenue Streams'!$F16))),IF(('Revenue Streams'!$E16&gt;=(O$2-N('Revenue Streams'!$G16)))*('Revenue Streams'!$E16&lt;=(O$3-N('Revenue Streams'!$G16)))=1,'Revenue Streams'!$D16,0)))</f>
        <v/>
      </c>
      <c r="Q18" s="22">
        <f>IF(OR('Revenue Streams'!$D16="",'Revenue Streams'!$E16=""),0,IF('Revenue Streams'!$C16="Monthly",'Revenue Streams'!$D16*(((MIN(DATE(YEAR((Q$2-N('Revenue Streams'!$G16))),MONTH((Q$2-N('Revenue Streams'!$G16))),1)+DAY('Revenue Streams'!$E16)-1,EOMONTH((Q$2-N('Revenue Streams'!$G16)),0)))&gt;=(Q$2-N('Revenue Streams'!$G16)))*((MIN(DATE(YEAR((Q$2-N('Revenue Streams'!$G16))),MONTH((Q$2-N('Revenue Streams'!$G16))),1)+DAY('Revenue Streams'!$E16)-1,EOMONTH((Q$2-N('Revenue Streams'!$G16)),0)))&lt;=(Q$3-N('Revenue Streams'!$G16)))*((MIN(DATE(YEAR((Q$2-N('Revenue Streams'!$G16))),MONTH((Q$2-N('Revenue Streams'!$G16))),1)+DAY('Revenue Streams'!$E16)-1,EOMONTH((Q$2-N('Revenue Streams'!$G16)),0)))&gt;='Revenue Streams'!$E16)*((MIN(DATE(YEAR((Q$2-N('Revenue Streams'!$G16))),MONTH((Q$2-N('Revenue Streams'!$G16))),1)+DAY('Revenue Streams'!$E16)-1,EOMONTH((Q$2-N('Revenue Streams'!$G16)),0)))&lt;=IF('Revenue Streams'!$F16="",DATE(9999,1,1),'Revenue Streams'!$F16))+((MIN(EOMONTH((Q$2-N('Revenue Streams'!$G16)),0)+DAY('Revenue Streams'!$E16),EOMONTH((Q$2-N('Revenue Streams'!$G16)),1)))&gt;=(Q$2-N('Revenue Streams'!$G16)))*((MIN(EOMONTH((Q$2-N('Revenue Streams'!$G16)),0)+DAY('Revenue Streams'!$E16),EOMONTH((Q$2-N('Revenue Streams'!$G16)),1)))&lt;=(Q$3-N('Revenue Streams'!$G16)))*((MIN(EOMONTH((Q$2-N('Revenue Streams'!$G16)),0)+DAY('Revenue Streams'!$E16),EOMONTH((Q$2-N('Revenue Streams'!$G16)),1)))&gt;='Revenue Streams'!$E16)*((MIN(EOMONTH((Q$2-N('Revenue Streams'!$G16)),0)+DAY('Revenue Streams'!$E16),EOMONTH((Q$2-N('Revenue Streams'!$G16)),1)))&lt;=IF('Revenue Streams'!$F16="",DATE(9999,1,1),'Revenue Streams'!$F16))+((MIN(EOMONTH((Q$2-N('Revenue Streams'!$G16)),1)+DAY('Revenue Streams'!$E16),EOMONTH((Q$2-N('Revenue Streams'!$G16)),2)))&gt;=(Q$2-N('Revenue Streams'!$G16)))*((MIN(EOMONTH((Q$2-N('Revenue Streams'!$G16)),1)+DAY('Revenue Streams'!$E16),EOMONTH((Q$2-N('Revenue Streams'!$G16)),2)))&lt;=(Q$3-N('Revenue Streams'!$G16)))*((MIN(EOMONTH((Q$2-N('Revenue Streams'!$G16)),1)+DAY('Revenue Streams'!$E16),EOMONTH((Q$2-N('Revenue Streams'!$G16)),2)))&gt;='Revenue Streams'!$E16)*((MIN(EOMONTH((Q$2-N('Revenue Streams'!$G16)),1)+DAY('Revenue Streams'!$E16),EOMONTH((Q$2-N('Revenue Streams'!$G16)),2)))&lt;=IF('Revenue Streams'!$F16="",DATE(9999,1,1),'Revenue Streams'!$F16))),IF(('Revenue Streams'!$E16&gt;=(Q$2-N('Revenue Streams'!$G16)))*('Revenue Streams'!$E16&lt;=(Q$3-N('Revenue Streams'!$G16)))=1,'Revenue Streams'!$D16,0)))</f>
        <v/>
      </c>
      <c r="R18" s="22">
        <f>IF(OR('Revenue Streams'!$D16="",'Revenue Streams'!$E16=""),0,IF('Revenue Streams'!$C16="Monthly",'Revenue Streams'!$D16*(((MIN(DATE(YEAR((R$2-N('Revenue Streams'!$G16))),MONTH((R$2-N('Revenue Streams'!$G16))),1)+DAY('Revenue Streams'!$E16)-1,EOMONTH((R$2-N('Revenue Streams'!$G16)),0)))&gt;=(R$2-N('Revenue Streams'!$G16)))*((MIN(DATE(YEAR((R$2-N('Revenue Streams'!$G16))),MONTH((R$2-N('Revenue Streams'!$G16))),1)+DAY('Revenue Streams'!$E16)-1,EOMONTH((R$2-N('Revenue Streams'!$G16)),0)))&lt;=(R$3-N('Revenue Streams'!$G16)))*((MIN(DATE(YEAR((R$2-N('Revenue Streams'!$G16))),MONTH((R$2-N('Revenue Streams'!$G16))),1)+DAY('Revenue Streams'!$E16)-1,EOMONTH((R$2-N('Revenue Streams'!$G16)),0)))&gt;='Revenue Streams'!$E16)*((MIN(DATE(YEAR((R$2-N('Revenue Streams'!$G16))),MONTH((R$2-N('Revenue Streams'!$G16))),1)+DAY('Revenue Streams'!$E16)-1,EOMONTH((R$2-N('Revenue Streams'!$G16)),0)))&lt;=IF('Revenue Streams'!$F16="",DATE(9999,1,1),'Revenue Streams'!$F16))+((MIN(EOMONTH((R$2-N('Revenue Streams'!$G16)),0)+DAY('Revenue Streams'!$E16),EOMONTH((R$2-N('Revenue Streams'!$G16)),1)))&gt;=(R$2-N('Revenue Streams'!$G16)))*((MIN(EOMONTH((R$2-N('Revenue Streams'!$G16)),0)+DAY('Revenue Streams'!$E16),EOMONTH((R$2-N('Revenue Streams'!$G16)),1)))&lt;=(R$3-N('Revenue Streams'!$G16)))*((MIN(EOMONTH((R$2-N('Revenue Streams'!$G16)),0)+DAY('Revenue Streams'!$E16),EOMONTH((R$2-N('Revenue Streams'!$G16)),1)))&gt;='Revenue Streams'!$E16)*((MIN(EOMONTH((R$2-N('Revenue Streams'!$G16)),0)+DAY('Revenue Streams'!$E16),EOMONTH((R$2-N('Revenue Streams'!$G16)),1)))&lt;=IF('Revenue Streams'!$F16="",DATE(9999,1,1),'Revenue Streams'!$F16))+((MIN(EOMONTH((R$2-N('Revenue Streams'!$G16)),1)+DAY('Revenue Streams'!$E16),EOMONTH((R$2-N('Revenue Streams'!$G16)),2)))&gt;=(R$2-N('Revenue Streams'!$G16)))*((MIN(EOMONTH((R$2-N('Revenue Streams'!$G16)),1)+DAY('Revenue Streams'!$E16),EOMONTH((R$2-N('Revenue Streams'!$G16)),2)))&lt;=(R$3-N('Revenue Streams'!$G16)))*((MIN(EOMONTH((R$2-N('Revenue Streams'!$G16)),1)+DAY('Revenue Streams'!$E16),EOMONTH((R$2-N('Revenue Streams'!$G16)),2)))&gt;='Revenue Streams'!$E16)*((MIN(EOMONTH((R$2-N('Revenue Streams'!$G16)),1)+DAY('Revenue Streams'!$E16),EOMONTH((R$2-N('Revenue Streams'!$G16)),2)))&lt;=IF('Revenue Streams'!$F16="",DATE(9999,1,1),'Revenue Streams'!$F16))),IF(('Revenue Streams'!$E16&gt;=(R$2-N('Revenue Streams'!$G16)))*('Revenue Streams'!$E16&lt;=(R$3-N('Revenue Streams'!$G16)))=1,'Revenue Streams'!$D16,0)))</f>
        <v/>
      </c>
      <c r="S18" s="22">
        <f>IF(OR('Revenue Streams'!$D16="",'Revenue Streams'!$E16=""),0,IF('Revenue Streams'!$C16="Monthly",'Revenue Streams'!$D16*(((MIN(DATE(YEAR((S$2-N('Revenue Streams'!$G16))),MONTH((S$2-N('Revenue Streams'!$G16))),1)+DAY('Revenue Streams'!$E16)-1,EOMONTH((S$2-N('Revenue Streams'!$G16)),0)))&gt;=(S$2-N('Revenue Streams'!$G16)))*((MIN(DATE(YEAR((S$2-N('Revenue Streams'!$G16))),MONTH((S$2-N('Revenue Streams'!$G16))),1)+DAY('Revenue Streams'!$E16)-1,EOMONTH((S$2-N('Revenue Streams'!$G16)),0)))&lt;=(S$3-N('Revenue Streams'!$G16)))*((MIN(DATE(YEAR((S$2-N('Revenue Streams'!$G16))),MONTH((S$2-N('Revenue Streams'!$G16))),1)+DAY('Revenue Streams'!$E16)-1,EOMONTH((S$2-N('Revenue Streams'!$G16)),0)))&gt;='Revenue Streams'!$E16)*((MIN(DATE(YEAR((S$2-N('Revenue Streams'!$G16))),MONTH((S$2-N('Revenue Streams'!$G16))),1)+DAY('Revenue Streams'!$E16)-1,EOMONTH((S$2-N('Revenue Streams'!$G16)),0)))&lt;=IF('Revenue Streams'!$F16="",DATE(9999,1,1),'Revenue Streams'!$F16))+((MIN(EOMONTH((S$2-N('Revenue Streams'!$G16)),0)+DAY('Revenue Streams'!$E16),EOMONTH((S$2-N('Revenue Streams'!$G16)),1)))&gt;=(S$2-N('Revenue Streams'!$G16)))*((MIN(EOMONTH((S$2-N('Revenue Streams'!$G16)),0)+DAY('Revenue Streams'!$E16),EOMONTH((S$2-N('Revenue Streams'!$G16)),1)))&lt;=(S$3-N('Revenue Streams'!$G16)))*((MIN(EOMONTH((S$2-N('Revenue Streams'!$G16)),0)+DAY('Revenue Streams'!$E16),EOMONTH((S$2-N('Revenue Streams'!$G16)),1)))&gt;='Revenue Streams'!$E16)*((MIN(EOMONTH((S$2-N('Revenue Streams'!$G16)),0)+DAY('Revenue Streams'!$E16),EOMONTH((S$2-N('Revenue Streams'!$G16)),1)))&lt;=IF('Revenue Streams'!$F16="",DATE(9999,1,1),'Revenue Streams'!$F16))+((MIN(EOMONTH((S$2-N('Revenue Streams'!$G16)),1)+DAY('Revenue Streams'!$E16),EOMONTH((S$2-N('Revenue Streams'!$G16)),2)))&gt;=(S$2-N('Revenue Streams'!$G16)))*((MIN(EOMONTH((S$2-N('Revenue Streams'!$G16)),1)+DAY('Revenue Streams'!$E16),EOMONTH((S$2-N('Revenue Streams'!$G16)),2)))&lt;=(S$3-N('Revenue Streams'!$G16)))*((MIN(EOMONTH((S$2-N('Revenue Streams'!$G16)),1)+DAY('Revenue Streams'!$E16),EOMONTH((S$2-N('Revenue Streams'!$G16)),2)))&gt;='Revenue Streams'!$E16)*((MIN(EOMONTH((S$2-N('Revenue Streams'!$G16)),1)+DAY('Revenue Streams'!$E16),EOMONTH((S$2-N('Revenue Streams'!$G16)),2)))&lt;=IF('Revenue Streams'!$F16="",DATE(9999,1,1),'Revenue Streams'!$F16))),IF(('Revenue Streams'!$E16&gt;=(S$2-N('Revenue Streams'!$G16)))*('Revenue Streams'!$E16&lt;=(S$3-N('Revenue Streams'!$G16)))=1,'Revenue Streams'!$D16,0)))</f>
        <v/>
      </c>
      <c r="T18" s="22">
        <f>IF(OR('Revenue Streams'!$D16="",'Revenue Streams'!$E16=""),0,IF('Revenue Streams'!$C16="Monthly",'Revenue Streams'!$D16*(((MIN(DATE(YEAR((T$2-N('Revenue Streams'!$G16))),MONTH((T$2-N('Revenue Streams'!$G16))),1)+DAY('Revenue Streams'!$E16)-1,EOMONTH((T$2-N('Revenue Streams'!$G16)),0)))&gt;=(T$2-N('Revenue Streams'!$G16)))*((MIN(DATE(YEAR((T$2-N('Revenue Streams'!$G16))),MONTH((T$2-N('Revenue Streams'!$G16))),1)+DAY('Revenue Streams'!$E16)-1,EOMONTH((T$2-N('Revenue Streams'!$G16)),0)))&lt;=(T$3-N('Revenue Streams'!$G16)))*((MIN(DATE(YEAR((T$2-N('Revenue Streams'!$G16))),MONTH((T$2-N('Revenue Streams'!$G16))),1)+DAY('Revenue Streams'!$E16)-1,EOMONTH((T$2-N('Revenue Streams'!$G16)),0)))&gt;='Revenue Streams'!$E16)*((MIN(DATE(YEAR((T$2-N('Revenue Streams'!$G16))),MONTH((T$2-N('Revenue Streams'!$G16))),1)+DAY('Revenue Streams'!$E16)-1,EOMONTH((T$2-N('Revenue Streams'!$G16)),0)))&lt;=IF('Revenue Streams'!$F16="",DATE(9999,1,1),'Revenue Streams'!$F16))+((MIN(EOMONTH((T$2-N('Revenue Streams'!$G16)),0)+DAY('Revenue Streams'!$E16),EOMONTH((T$2-N('Revenue Streams'!$G16)),1)))&gt;=(T$2-N('Revenue Streams'!$G16)))*((MIN(EOMONTH((T$2-N('Revenue Streams'!$G16)),0)+DAY('Revenue Streams'!$E16),EOMONTH((T$2-N('Revenue Streams'!$G16)),1)))&lt;=(T$3-N('Revenue Streams'!$G16)))*((MIN(EOMONTH((T$2-N('Revenue Streams'!$G16)),0)+DAY('Revenue Streams'!$E16),EOMONTH((T$2-N('Revenue Streams'!$G16)),1)))&gt;='Revenue Streams'!$E16)*((MIN(EOMONTH((T$2-N('Revenue Streams'!$G16)),0)+DAY('Revenue Streams'!$E16),EOMONTH((T$2-N('Revenue Streams'!$G16)),1)))&lt;=IF('Revenue Streams'!$F16="",DATE(9999,1,1),'Revenue Streams'!$F16))+((MIN(EOMONTH((T$2-N('Revenue Streams'!$G16)),1)+DAY('Revenue Streams'!$E16),EOMONTH((T$2-N('Revenue Streams'!$G16)),2)))&gt;=(T$2-N('Revenue Streams'!$G16)))*((MIN(EOMONTH((T$2-N('Revenue Streams'!$G16)),1)+DAY('Revenue Streams'!$E16),EOMONTH((T$2-N('Revenue Streams'!$G16)),2)))&lt;=(T$3-N('Revenue Streams'!$G16)))*((MIN(EOMONTH((T$2-N('Revenue Streams'!$G16)),1)+DAY('Revenue Streams'!$E16),EOMONTH((T$2-N('Revenue Streams'!$G16)),2)))&gt;='Revenue Streams'!$E16)*((MIN(EOMONTH((T$2-N('Revenue Streams'!$G16)),1)+DAY('Revenue Streams'!$E16),EOMONTH((T$2-N('Revenue Streams'!$G16)),2)))&lt;=IF('Revenue Streams'!$F16="",DATE(9999,1,1),'Revenue Streams'!$F16))),IF(('Revenue Streams'!$E16&gt;=(T$2-N('Revenue Streams'!$G16)))*('Revenue Streams'!$E16&lt;=(T$3-N('Revenue Streams'!$G16)))=1,'Revenue Streams'!$D16,0)))</f>
        <v/>
      </c>
      <c r="U18" s="22">
        <f>IF(OR('Revenue Streams'!$D16="",'Revenue Streams'!$E16=""),0,IF('Revenue Streams'!$C16="Monthly",'Revenue Streams'!$D16*(((MIN(DATE(YEAR((U$2-N('Revenue Streams'!$G16))),MONTH((U$2-N('Revenue Streams'!$G16))),1)+DAY('Revenue Streams'!$E16)-1,EOMONTH((U$2-N('Revenue Streams'!$G16)),0)))&gt;=(U$2-N('Revenue Streams'!$G16)))*((MIN(DATE(YEAR((U$2-N('Revenue Streams'!$G16))),MONTH((U$2-N('Revenue Streams'!$G16))),1)+DAY('Revenue Streams'!$E16)-1,EOMONTH((U$2-N('Revenue Streams'!$G16)),0)))&lt;=(U$3-N('Revenue Streams'!$G16)))*((MIN(DATE(YEAR((U$2-N('Revenue Streams'!$G16))),MONTH((U$2-N('Revenue Streams'!$G16))),1)+DAY('Revenue Streams'!$E16)-1,EOMONTH((U$2-N('Revenue Streams'!$G16)),0)))&gt;='Revenue Streams'!$E16)*((MIN(DATE(YEAR((U$2-N('Revenue Streams'!$G16))),MONTH((U$2-N('Revenue Streams'!$G16))),1)+DAY('Revenue Streams'!$E16)-1,EOMONTH((U$2-N('Revenue Streams'!$G16)),0)))&lt;=IF('Revenue Streams'!$F16="",DATE(9999,1,1),'Revenue Streams'!$F16))+((MIN(EOMONTH((U$2-N('Revenue Streams'!$G16)),0)+DAY('Revenue Streams'!$E16),EOMONTH((U$2-N('Revenue Streams'!$G16)),1)))&gt;=(U$2-N('Revenue Streams'!$G16)))*((MIN(EOMONTH((U$2-N('Revenue Streams'!$G16)),0)+DAY('Revenue Streams'!$E16),EOMONTH((U$2-N('Revenue Streams'!$G16)),1)))&lt;=(U$3-N('Revenue Streams'!$G16)))*((MIN(EOMONTH((U$2-N('Revenue Streams'!$G16)),0)+DAY('Revenue Streams'!$E16),EOMONTH((U$2-N('Revenue Streams'!$G16)),1)))&gt;='Revenue Streams'!$E16)*((MIN(EOMONTH((U$2-N('Revenue Streams'!$G16)),0)+DAY('Revenue Streams'!$E16),EOMONTH((U$2-N('Revenue Streams'!$G16)),1)))&lt;=IF('Revenue Streams'!$F16="",DATE(9999,1,1),'Revenue Streams'!$F16))+((MIN(EOMONTH((U$2-N('Revenue Streams'!$G16)),1)+DAY('Revenue Streams'!$E16),EOMONTH((U$2-N('Revenue Streams'!$G16)),2)))&gt;=(U$2-N('Revenue Streams'!$G16)))*((MIN(EOMONTH((U$2-N('Revenue Streams'!$G16)),1)+DAY('Revenue Streams'!$E16),EOMONTH((U$2-N('Revenue Streams'!$G16)),2)))&lt;=(U$3-N('Revenue Streams'!$G16)))*((MIN(EOMONTH((U$2-N('Revenue Streams'!$G16)),1)+DAY('Revenue Streams'!$E16),EOMONTH((U$2-N('Revenue Streams'!$G16)),2)))&gt;='Revenue Streams'!$E16)*((MIN(EOMONTH((U$2-N('Revenue Streams'!$G16)),1)+DAY('Revenue Streams'!$E16),EOMONTH((U$2-N('Revenue Streams'!$G16)),2)))&lt;=IF('Revenue Streams'!$F16="",DATE(9999,1,1),'Revenue Streams'!$F16))),IF(('Revenue Streams'!$E16&gt;=(U$2-N('Revenue Streams'!$G16)))*('Revenue Streams'!$E16&lt;=(U$3-N('Revenue Streams'!$G16)))=1,'Revenue Streams'!$D16,0)))</f>
        <v/>
      </c>
      <c r="V18" s="22">
        <f>IF(OR('Revenue Streams'!$D16="",'Revenue Streams'!$E16=""),0,IF('Revenue Streams'!$C16="Monthly",'Revenue Streams'!$D16*(((MIN(DATE(YEAR((V$2-N('Revenue Streams'!$G16))),MONTH((V$2-N('Revenue Streams'!$G16))),1)+DAY('Revenue Streams'!$E16)-1,EOMONTH((V$2-N('Revenue Streams'!$G16)),0)))&gt;=(V$2-N('Revenue Streams'!$G16)))*((MIN(DATE(YEAR((V$2-N('Revenue Streams'!$G16))),MONTH((V$2-N('Revenue Streams'!$G16))),1)+DAY('Revenue Streams'!$E16)-1,EOMONTH((V$2-N('Revenue Streams'!$G16)),0)))&lt;=(V$3-N('Revenue Streams'!$G16)))*((MIN(DATE(YEAR((V$2-N('Revenue Streams'!$G16))),MONTH((V$2-N('Revenue Streams'!$G16))),1)+DAY('Revenue Streams'!$E16)-1,EOMONTH((V$2-N('Revenue Streams'!$G16)),0)))&gt;='Revenue Streams'!$E16)*((MIN(DATE(YEAR((V$2-N('Revenue Streams'!$G16))),MONTH((V$2-N('Revenue Streams'!$G16))),1)+DAY('Revenue Streams'!$E16)-1,EOMONTH((V$2-N('Revenue Streams'!$G16)),0)))&lt;=IF('Revenue Streams'!$F16="",DATE(9999,1,1),'Revenue Streams'!$F16))+((MIN(EOMONTH((V$2-N('Revenue Streams'!$G16)),0)+DAY('Revenue Streams'!$E16),EOMONTH((V$2-N('Revenue Streams'!$G16)),1)))&gt;=(V$2-N('Revenue Streams'!$G16)))*((MIN(EOMONTH((V$2-N('Revenue Streams'!$G16)),0)+DAY('Revenue Streams'!$E16),EOMONTH((V$2-N('Revenue Streams'!$G16)),1)))&lt;=(V$3-N('Revenue Streams'!$G16)))*((MIN(EOMONTH((V$2-N('Revenue Streams'!$G16)),0)+DAY('Revenue Streams'!$E16),EOMONTH((V$2-N('Revenue Streams'!$G16)),1)))&gt;='Revenue Streams'!$E16)*((MIN(EOMONTH((V$2-N('Revenue Streams'!$G16)),0)+DAY('Revenue Streams'!$E16),EOMONTH((V$2-N('Revenue Streams'!$G16)),1)))&lt;=IF('Revenue Streams'!$F16="",DATE(9999,1,1),'Revenue Streams'!$F16))+((MIN(EOMONTH((V$2-N('Revenue Streams'!$G16)),1)+DAY('Revenue Streams'!$E16),EOMONTH((V$2-N('Revenue Streams'!$G16)),2)))&gt;=(V$2-N('Revenue Streams'!$G16)))*((MIN(EOMONTH((V$2-N('Revenue Streams'!$G16)),1)+DAY('Revenue Streams'!$E16),EOMONTH((V$2-N('Revenue Streams'!$G16)),2)))&lt;=(V$3-N('Revenue Streams'!$G16)))*((MIN(EOMONTH((V$2-N('Revenue Streams'!$G16)),1)+DAY('Revenue Streams'!$E16),EOMONTH((V$2-N('Revenue Streams'!$G16)),2)))&gt;='Revenue Streams'!$E16)*((MIN(EOMONTH((V$2-N('Revenue Streams'!$G16)),1)+DAY('Revenue Streams'!$E16),EOMONTH((V$2-N('Revenue Streams'!$G16)),2)))&lt;=IF('Revenue Streams'!$F16="",DATE(9999,1,1),'Revenue Streams'!$F16))),IF(('Revenue Streams'!$E16&gt;=(V$2-N('Revenue Streams'!$G16)))*('Revenue Streams'!$E16&lt;=(V$3-N('Revenue Streams'!$G16)))=1,'Revenue Streams'!$D16,0)))</f>
        <v/>
      </c>
      <c r="W18" s="22">
        <f>IF(OR('Revenue Streams'!$D16="",'Revenue Streams'!$E16=""),0,IF('Revenue Streams'!$C16="Monthly",'Revenue Streams'!$D16*(((MIN(DATE(YEAR((W$2-N('Revenue Streams'!$G16))),MONTH((W$2-N('Revenue Streams'!$G16))),1)+DAY('Revenue Streams'!$E16)-1,EOMONTH((W$2-N('Revenue Streams'!$G16)),0)))&gt;=(W$2-N('Revenue Streams'!$G16)))*((MIN(DATE(YEAR((W$2-N('Revenue Streams'!$G16))),MONTH((W$2-N('Revenue Streams'!$G16))),1)+DAY('Revenue Streams'!$E16)-1,EOMONTH((W$2-N('Revenue Streams'!$G16)),0)))&lt;=(W$3-N('Revenue Streams'!$G16)))*((MIN(DATE(YEAR((W$2-N('Revenue Streams'!$G16))),MONTH((W$2-N('Revenue Streams'!$G16))),1)+DAY('Revenue Streams'!$E16)-1,EOMONTH((W$2-N('Revenue Streams'!$G16)),0)))&gt;='Revenue Streams'!$E16)*((MIN(DATE(YEAR((W$2-N('Revenue Streams'!$G16))),MONTH((W$2-N('Revenue Streams'!$G16))),1)+DAY('Revenue Streams'!$E16)-1,EOMONTH((W$2-N('Revenue Streams'!$G16)),0)))&lt;=IF('Revenue Streams'!$F16="",DATE(9999,1,1),'Revenue Streams'!$F16))+((MIN(EOMONTH((W$2-N('Revenue Streams'!$G16)),0)+DAY('Revenue Streams'!$E16),EOMONTH((W$2-N('Revenue Streams'!$G16)),1)))&gt;=(W$2-N('Revenue Streams'!$G16)))*((MIN(EOMONTH((W$2-N('Revenue Streams'!$G16)),0)+DAY('Revenue Streams'!$E16),EOMONTH((W$2-N('Revenue Streams'!$G16)),1)))&lt;=(W$3-N('Revenue Streams'!$G16)))*((MIN(EOMONTH((W$2-N('Revenue Streams'!$G16)),0)+DAY('Revenue Streams'!$E16),EOMONTH((W$2-N('Revenue Streams'!$G16)),1)))&gt;='Revenue Streams'!$E16)*((MIN(EOMONTH((W$2-N('Revenue Streams'!$G16)),0)+DAY('Revenue Streams'!$E16),EOMONTH((W$2-N('Revenue Streams'!$G16)),1)))&lt;=IF('Revenue Streams'!$F16="",DATE(9999,1,1),'Revenue Streams'!$F16))+((MIN(EOMONTH((W$2-N('Revenue Streams'!$G16)),1)+DAY('Revenue Streams'!$E16),EOMONTH((W$2-N('Revenue Streams'!$G16)),2)))&gt;=(W$2-N('Revenue Streams'!$G16)))*((MIN(EOMONTH((W$2-N('Revenue Streams'!$G16)),1)+DAY('Revenue Streams'!$E16),EOMONTH((W$2-N('Revenue Streams'!$G16)),2)))&lt;=(W$3-N('Revenue Streams'!$G16)))*((MIN(EOMONTH((W$2-N('Revenue Streams'!$G16)),1)+DAY('Revenue Streams'!$E16),EOMONTH((W$2-N('Revenue Streams'!$G16)),2)))&gt;='Revenue Streams'!$E16)*((MIN(EOMONTH((W$2-N('Revenue Streams'!$G16)),1)+DAY('Revenue Streams'!$E16),EOMONTH((W$2-N('Revenue Streams'!$G16)),2)))&lt;=IF('Revenue Streams'!$F16="",DATE(9999,1,1),'Revenue Streams'!$F16))),IF(('Revenue Streams'!$E16&gt;=(W$2-N('Revenue Streams'!$G16)))*('Revenue Streams'!$E16&lt;=(W$3-N('Revenue Streams'!$G16)))=1,'Revenue Streams'!$D16,0)))</f>
        <v/>
      </c>
      <c r="X18" s="22">
        <f>IF(OR('Revenue Streams'!$D16="",'Revenue Streams'!$E16=""),0,IF('Revenue Streams'!$C16="Monthly",'Revenue Streams'!$D16*(((MIN(DATE(YEAR((X$2-N('Revenue Streams'!$G16))),MONTH((X$2-N('Revenue Streams'!$G16))),1)+DAY('Revenue Streams'!$E16)-1,EOMONTH((X$2-N('Revenue Streams'!$G16)),0)))&gt;=(X$2-N('Revenue Streams'!$G16)))*((MIN(DATE(YEAR((X$2-N('Revenue Streams'!$G16))),MONTH((X$2-N('Revenue Streams'!$G16))),1)+DAY('Revenue Streams'!$E16)-1,EOMONTH((X$2-N('Revenue Streams'!$G16)),0)))&lt;=(X$3-N('Revenue Streams'!$G16)))*((MIN(DATE(YEAR((X$2-N('Revenue Streams'!$G16))),MONTH((X$2-N('Revenue Streams'!$G16))),1)+DAY('Revenue Streams'!$E16)-1,EOMONTH((X$2-N('Revenue Streams'!$G16)),0)))&gt;='Revenue Streams'!$E16)*((MIN(DATE(YEAR((X$2-N('Revenue Streams'!$G16))),MONTH((X$2-N('Revenue Streams'!$G16))),1)+DAY('Revenue Streams'!$E16)-1,EOMONTH((X$2-N('Revenue Streams'!$G16)),0)))&lt;=IF('Revenue Streams'!$F16="",DATE(9999,1,1),'Revenue Streams'!$F16))+((MIN(EOMONTH((X$2-N('Revenue Streams'!$G16)),0)+DAY('Revenue Streams'!$E16),EOMONTH((X$2-N('Revenue Streams'!$G16)),1)))&gt;=(X$2-N('Revenue Streams'!$G16)))*((MIN(EOMONTH((X$2-N('Revenue Streams'!$G16)),0)+DAY('Revenue Streams'!$E16),EOMONTH((X$2-N('Revenue Streams'!$G16)),1)))&lt;=(X$3-N('Revenue Streams'!$G16)))*((MIN(EOMONTH((X$2-N('Revenue Streams'!$G16)),0)+DAY('Revenue Streams'!$E16),EOMONTH((X$2-N('Revenue Streams'!$G16)),1)))&gt;='Revenue Streams'!$E16)*((MIN(EOMONTH((X$2-N('Revenue Streams'!$G16)),0)+DAY('Revenue Streams'!$E16),EOMONTH((X$2-N('Revenue Streams'!$G16)),1)))&lt;=IF('Revenue Streams'!$F16="",DATE(9999,1,1),'Revenue Streams'!$F16))+((MIN(EOMONTH((X$2-N('Revenue Streams'!$G16)),1)+DAY('Revenue Streams'!$E16),EOMONTH((X$2-N('Revenue Streams'!$G16)),2)))&gt;=(X$2-N('Revenue Streams'!$G16)))*((MIN(EOMONTH((X$2-N('Revenue Streams'!$G16)),1)+DAY('Revenue Streams'!$E16),EOMONTH((X$2-N('Revenue Streams'!$G16)),2)))&lt;=(X$3-N('Revenue Streams'!$G16)))*((MIN(EOMONTH((X$2-N('Revenue Streams'!$G16)),1)+DAY('Revenue Streams'!$E16),EOMONTH((X$2-N('Revenue Streams'!$G16)),2)))&gt;='Revenue Streams'!$E16)*((MIN(EOMONTH((X$2-N('Revenue Streams'!$G16)),1)+DAY('Revenue Streams'!$E16),EOMONTH((X$2-N('Revenue Streams'!$G16)),2)))&lt;=IF('Revenue Streams'!$F16="",DATE(9999,1,1),'Revenue Streams'!$F16))),IF(('Revenue Streams'!$E16&gt;=(X$2-N('Revenue Streams'!$G16)))*('Revenue Streams'!$E16&lt;=(X$3-N('Revenue Streams'!$G16)))=1,'Revenue Streams'!$D16,0)))</f>
        <v/>
      </c>
      <c r="Y18" s="22">
        <f>IF(OR('Revenue Streams'!$D16="",'Revenue Streams'!$E16=""),0,IF('Revenue Streams'!$C16="Monthly",'Revenue Streams'!$D16*(((MIN(DATE(YEAR((Y$2-N('Revenue Streams'!$G16))),MONTH((Y$2-N('Revenue Streams'!$G16))),1)+DAY('Revenue Streams'!$E16)-1,EOMONTH((Y$2-N('Revenue Streams'!$G16)),0)))&gt;=(Y$2-N('Revenue Streams'!$G16)))*((MIN(DATE(YEAR((Y$2-N('Revenue Streams'!$G16))),MONTH((Y$2-N('Revenue Streams'!$G16))),1)+DAY('Revenue Streams'!$E16)-1,EOMONTH((Y$2-N('Revenue Streams'!$G16)),0)))&lt;=(Y$3-N('Revenue Streams'!$G16)))*((MIN(DATE(YEAR((Y$2-N('Revenue Streams'!$G16))),MONTH((Y$2-N('Revenue Streams'!$G16))),1)+DAY('Revenue Streams'!$E16)-1,EOMONTH((Y$2-N('Revenue Streams'!$G16)),0)))&gt;='Revenue Streams'!$E16)*((MIN(DATE(YEAR((Y$2-N('Revenue Streams'!$G16))),MONTH((Y$2-N('Revenue Streams'!$G16))),1)+DAY('Revenue Streams'!$E16)-1,EOMONTH((Y$2-N('Revenue Streams'!$G16)),0)))&lt;=IF('Revenue Streams'!$F16="",DATE(9999,1,1),'Revenue Streams'!$F16))+((MIN(EOMONTH((Y$2-N('Revenue Streams'!$G16)),0)+DAY('Revenue Streams'!$E16),EOMONTH((Y$2-N('Revenue Streams'!$G16)),1)))&gt;=(Y$2-N('Revenue Streams'!$G16)))*((MIN(EOMONTH((Y$2-N('Revenue Streams'!$G16)),0)+DAY('Revenue Streams'!$E16),EOMONTH((Y$2-N('Revenue Streams'!$G16)),1)))&lt;=(Y$3-N('Revenue Streams'!$G16)))*((MIN(EOMONTH((Y$2-N('Revenue Streams'!$G16)),0)+DAY('Revenue Streams'!$E16),EOMONTH((Y$2-N('Revenue Streams'!$G16)),1)))&gt;='Revenue Streams'!$E16)*((MIN(EOMONTH((Y$2-N('Revenue Streams'!$G16)),0)+DAY('Revenue Streams'!$E16),EOMONTH((Y$2-N('Revenue Streams'!$G16)),1)))&lt;=IF('Revenue Streams'!$F16="",DATE(9999,1,1),'Revenue Streams'!$F16))+((MIN(EOMONTH((Y$2-N('Revenue Streams'!$G16)),1)+DAY('Revenue Streams'!$E16),EOMONTH((Y$2-N('Revenue Streams'!$G16)),2)))&gt;=(Y$2-N('Revenue Streams'!$G16)))*((MIN(EOMONTH((Y$2-N('Revenue Streams'!$G16)),1)+DAY('Revenue Streams'!$E16),EOMONTH((Y$2-N('Revenue Streams'!$G16)),2)))&lt;=(Y$3-N('Revenue Streams'!$G16)))*((MIN(EOMONTH((Y$2-N('Revenue Streams'!$G16)),1)+DAY('Revenue Streams'!$E16),EOMONTH((Y$2-N('Revenue Streams'!$G16)),2)))&gt;='Revenue Streams'!$E16)*((MIN(EOMONTH((Y$2-N('Revenue Streams'!$G16)),1)+DAY('Revenue Streams'!$E16),EOMONTH((Y$2-N('Revenue Streams'!$G16)),2)))&lt;=IF('Revenue Streams'!$F16="",DATE(9999,1,1),'Revenue Streams'!$F16))),IF(('Revenue Streams'!$E16&gt;=(Y$2-N('Revenue Streams'!$G16)))*('Revenue Streams'!$E16&lt;=(Y$3-N('Revenue Streams'!$G16)))=1,'Revenue Streams'!$D16,0)))</f>
        <v/>
      </c>
      <c r="Z18" s="22">
        <f>IF(OR('Revenue Streams'!$D16="",'Revenue Streams'!$E16=""),0,IF('Revenue Streams'!$C16="Monthly",'Revenue Streams'!$D16*(((MIN(DATE(YEAR((Z$2-N('Revenue Streams'!$G16))),MONTH((Z$2-N('Revenue Streams'!$G16))),1)+DAY('Revenue Streams'!$E16)-1,EOMONTH((Z$2-N('Revenue Streams'!$G16)),0)))&gt;=(Z$2-N('Revenue Streams'!$G16)))*((MIN(DATE(YEAR((Z$2-N('Revenue Streams'!$G16))),MONTH((Z$2-N('Revenue Streams'!$G16))),1)+DAY('Revenue Streams'!$E16)-1,EOMONTH((Z$2-N('Revenue Streams'!$G16)),0)))&lt;=(Z$3-N('Revenue Streams'!$G16)))*((MIN(DATE(YEAR((Z$2-N('Revenue Streams'!$G16))),MONTH((Z$2-N('Revenue Streams'!$G16))),1)+DAY('Revenue Streams'!$E16)-1,EOMONTH((Z$2-N('Revenue Streams'!$G16)),0)))&gt;='Revenue Streams'!$E16)*((MIN(DATE(YEAR((Z$2-N('Revenue Streams'!$G16))),MONTH((Z$2-N('Revenue Streams'!$G16))),1)+DAY('Revenue Streams'!$E16)-1,EOMONTH((Z$2-N('Revenue Streams'!$G16)),0)))&lt;=IF('Revenue Streams'!$F16="",DATE(9999,1,1),'Revenue Streams'!$F16))+((MIN(EOMONTH((Z$2-N('Revenue Streams'!$G16)),0)+DAY('Revenue Streams'!$E16),EOMONTH((Z$2-N('Revenue Streams'!$G16)),1)))&gt;=(Z$2-N('Revenue Streams'!$G16)))*((MIN(EOMONTH((Z$2-N('Revenue Streams'!$G16)),0)+DAY('Revenue Streams'!$E16),EOMONTH((Z$2-N('Revenue Streams'!$G16)),1)))&lt;=(Z$3-N('Revenue Streams'!$G16)))*((MIN(EOMONTH((Z$2-N('Revenue Streams'!$G16)),0)+DAY('Revenue Streams'!$E16),EOMONTH((Z$2-N('Revenue Streams'!$G16)),1)))&gt;='Revenue Streams'!$E16)*((MIN(EOMONTH((Z$2-N('Revenue Streams'!$G16)),0)+DAY('Revenue Streams'!$E16),EOMONTH((Z$2-N('Revenue Streams'!$G16)),1)))&lt;=IF('Revenue Streams'!$F16="",DATE(9999,1,1),'Revenue Streams'!$F16))+((MIN(EOMONTH((Z$2-N('Revenue Streams'!$G16)),1)+DAY('Revenue Streams'!$E16),EOMONTH((Z$2-N('Revenue Streams'!$G16)),2)))&gt;=(Z$2-N('Revenue Streams'!$G16)))*((MIN(EOMONTH((Z$2-N('Revenue Streams'!$G16)),1)+DAY('Revenue Streams'!$E16),EOMONTH((Z$2-N('Revenue Streams'!$G16)),2)))&lt;=(Z$3-N('Revenue Streams'!$G16)))*((MIN(EOMONTH((Z$2-N('Revenue Streams'!$G16)),1)+DAY('Revenue Streams'!$E16),EOMONTH((Z$2-N('Revenue Streams'!$G16)),2)))&gt;='Revenue Streams'!$E16)*((MIN(EOMONTH((Z$2-N('Revenue Streams'!$G16)),1)+DAY('Revenue Streams'!$E16),EOMONTH((Z$2-N('Revenue Streams'!$G16)),2)))&lt;=IF('Revenue Streams'!$F16="",DATE(9999,1,1),'Revenue Streams'!$F16))),IF(('Revenue Streams'!$E16&gt;=(Z$2-N('Revenue Streams'!$G16)))*('Revenue Streams'!$E16&lt;=(Z$3-N('Revenue Streams'!$G16)))=1,'Revenue Streams'!$D16,0)))</f>
        <v/>
      </c>
      <c r="AA18" s="22">
        <f>IF(OR('Revenue Streams'!$D16="",'Revenue Streams'!$E16=""),0,IF('Revenue Streams'!$C16="Monthly",'Revenue Streams'!$D16*(((MIN(DATE(YEAR((AA$2-N('Revenue Streams'!$G16))),MONTH((AA$2-N('Revenue Streams'!$G16))),1)+DAY('Revenue Streams'!$E16)-1,EOMONTH((AA$2-N('Revenue Streams'!$G16)),0)))&gt;=(AA$2-N('Revenue Streams'!$G16)))*((MIN(DATE(YEAR((AA$2-N('Revenue Streams'!$G16))),MONTH((AA$2-N('Revenue Streams'!$G16))),1)+DAY('Revenue Streams'!$E16)-1,EOMONTH((AA$2-N('Revenue Streams'!$G16)),0)))&lt;=(AA$3-N('Revenue Streams'!$G16)))*((MIN(DATE(YEAR((AA$2-N('Revenue Streams'!$G16))),MONTH((AA$2-N('Revenue Streams'!$G16))),1)+DAY('Revenue Streams'!$E16)-1,EOMONTH((AA$2-N('Revenue Streams'!$G16)),0)))&gt;='Revenue Streams'!$E16)*((MIN(DATE(YEAR((AA$2-N('Revenue Streams'!$G16))),MONTH((AA$2-N('Revenue Streams'!$G16))),1)+DAY('Revenue Streams'!$E16)-1,EOMONTH((AA$2-N('Revenue Streams'!$G16)),0)))&lt;=IF('Revenue Streams'!$F16="",DATE(9999,1,1),'Revenue Streams'!$F16))+((MIN(EOMONTH((AA$2-N('Revenue Streams'!$G16)),0)+DAY('Revenue Streams'!$E16),EOMONTH((AA$2-N('Revenue Streams'!$G16)),1)))&gt;=(AA$2-N('Revenue Streams'!$G16)))*((MIN(EOMONTH((AA$2-N('Revenue Streams'!$G16)),0)+DAY('Revenue Streams'!$E16),EOMONTH((AA$2-N('Revenue Streams'!$G16)),1)))&lt;=(AA$3-N('Revenue Streams'!$G16)))*((MIN(EOMONTH((AA$2-N('Revenue Streams'!$G16)),0)+DAY('Revenue Streams'!$E16),EOMONTH((AA$2-N('Revenue Streams'!$G16)),1)))&gt;='Revenue Streams'!$E16)*((MIN(EOMONTH((AA$2-N('Revenue Streams'!$G16)),0)+DAY('Revenue Streams'!$E16),EOMONTH((AA$2-N('Revenue Streams'!$G16)),1)))&lt;=IF('Revenue Streams'!$F16="",DATE(9999,1,1),'Revenue Streams'!$F16))+((MIN(EOMONTH((AA$2-N('Revenue Streams'!$G16)),1)+DAY('Revenue Streams'!$E16),EOMONTH((AA$2-N('Revenue Streams'!$G16)),2)))&gt;=(AA$2-N('Revenue Streams'!$G16)))*((MIN(EOMONTH((AA$2-N('Revenue Streams'!$G16)),1)+DAY('Revenue Streams'!$E16),EOMONTH((AA$2-N('Revenue Streams'!$G16)),2)))&lt;=(AA$3-N('Revenue Streams'!$G16)))*((MIN(EOMONTH((AA$2-N('Revenue Streams'!$G16)),1)+DAY('Revenue Streams'!$E16),EOMONTH((AA$2-N('Revenue Streams'!$G16)),2)))&gt;='Revenue Streams'!$E16)*((MIN(EOMONTH((AA$2-N('Revenue Streams'!$G16)),1)+DAY('Revenue Streams'!$E16),EOMONTH((AA$2-N('Revenue Streams'!$G16)),2)))&lt;=IF('Revenue Streams'!$F16="",DATE(9999,1,1),'Revenue Streams'!$F16))),IF(('Revenue Streams'!$E16&gt;=(AA$2-N('Revenue Streams'!$G16)))*('Revenue Streams'!$E16&lt;=(AA$3-N('Revenue Streams'!$G16)))=1,'Revenue Streams'!$D16,0)))</f>
        <v/>
      </c>
      <c r="AB18" s="22">
        <f>IF(OR('Revenue Streams'!$D16="",'Revenue Streams'!$E16=""),0,IF('Revenue Streams'!$C16="Monthly",'Revenue Streams'!$D16*(((MIN(DATE(YEAR((AB$2-N('Revenue Streams'!$G16))),MONTH((AB$2-N('Revenue Streams'!$G16))),1)+DAY('Revenue Streams'!$E16)-1,EOMONTH((AB$2-N('Revenue Streams'!$G16)),0)))&gt;=(AB$2-N('Revenue Streams'!$G16)))*((MIN(DATE(YEAR((AB$2-N('Revenue Streams'!$G16))),MONTH((AB$2-N('Revenue Streams'!$G16))),1)+DAY('Revenue Streams'!$E16)-1,EOMONTH((AB$2-N('Revenue Streams'!$G16)),0)))&lt;=(AB$3-N('Revenue Streams'!$G16)))*((MIN(DATE(YEAR((AB$2-N('Revenue Streams'!$G16))),MONTH((AB$2-N('Revenue Streams'!$G16))),1)+DAY('Revenue Streams'!$E16)-1,EOMONTH((AB$2-N('Revenue Streams'!$G16)),0)))&gt;='Revenue Streams'!$E16)*((MIN(DATE(YEAR((AB$2-N('Revenue Streams'!$G16))),MONTH((AB$2-N('Revenue Streams'!$G16))),1)+DAY('Revenue Streams'!$E16)-1,EOMONTH((AB$2-N('Revenue Streams'!$G16)),0)))&lt;=IF('Revenue Streams'!$F16="",DATE(9999,1,1),'Revenue Streams'!$F16))+((MIN(EOMONTH((AB$2-N('Revenue Streams'!$G16)),0)+DAY('Revenue Streams'!$E16),EOMONTH((AB$2-N('Revenue Streams'!$G16)),1)))&gt;=(AB$2-N('Revenue Streams'!$G16)))*((MIN(EOMONTH((AB$2-N('Revenue Streams'!$G16)),0)+DAY('Revenue Streams'!$E16),EOMONTH((AB$2-N('Revenue Streams'!$G16)),1)))&lt;=(AB$3-N('Revenue Streams'!$G16)))*((MIN(EOMONTH((AB$2-N('Revenue Streams'!$G16)),0)+DAY('Revenue Streams'!$E16),EOMONTH((AB$2-N('Revenue Streams'!$G16)),1)))&gt;='Revenue Streams'!$E16)*((MIN(EOMONTH((AB$2-N('Revenue Streams'!$G16)),0)+DAY('Revenue Streams'!$E16),EOMONTH((AB$2-N('Revenue Streams'!$G16)),1)))&lt;=IF('Revenue Streams'!$F16="",DATE(9999,1,1),'Revenue Streams'!$F16))+((MIN(EOMONTH((AB$2-N('Revenue Streams'!$G16)),1)+DAY('Revenue Streams'!$E16),EOMONTH((AB$2-N('Revenue Streams'!$G16)),2)))&gt;=(AB$2-N('Revenue Streams'!$G16)))*((MIN(EOMONTH((AB$2-N('Revenue Streams'!$G16)),1)+DAY('Revenue Streams'!$E16),EOMONTH((AB$2-N('Revenue Streams'!$G16)),2)))&lt;=(AB$3-N('Revenue Streams'!$G16)))*((MIN(EOMONTH((AB$2-N('Revenue Streams'!$G16)),1)+DAY('Revenue Streams'!$E16),EOMONTH((AB$2-N('Revenue Streams'!$G16)),2)))&gt;='Revenue Streams'!$E16)*((MIN(EOMONTH((AB$2-N('Revenue Streams'!$G16)),1)+DAY('Revenue Streams'!$E16),EOMONTH((AB$2-N('Revenue Streams'!$G16)),2)))&lt;=IF('Revenue Streams'!$F16="",DATE(9999,1,1),'Revenue Streams'!$F16))),IF(('Revenue Streams'!$E16&gt;=(AB$2-N('Revenue Streams'!$G16)))*('Revenue Streams'!$E16&lt;=(AB$3-N('Revenue Streams'!$G16)))=1,'Revenue Streams'!$D16,0)))</f>
        <v/>
      </c>
    </row>
    <row r="19" ht="15" customHeight="1" s="23">
      <c r="A19" s="22">
        <f>IF('Revenue Streams'!$B17="","",'Revenue Streams'!$B17)</f>
        <v/>
      </c>
      <c r="B19" s="22">
        <f>IF('Revenue Streams'!$A17="","",'Revenue Streams'!$A17)</f>
        <v/>
      </c>
      <c r="C19" s="22">
        <f>IF(OR('Revenue Streams'!$D17="",'Revenue Streams'!$E17=""),0,IF('Revenue Streams'!$C17="Monthly",'Revenue Streams'!$D17*(((MIN(DATE(YEAR((C$2-N('Revenue Streams'!$G17))),MONTH((C$2-N('Revenue Streams'!$G17))),1)+DAY('Revenue Streams'!$E17)-1,EOMONTH((C$2-N('Revenue Streams'!$G17)),0)))&gt;=(C$2-N('Revenue Streams'!$G17)))*((MIN(DATE(YEAR((C$2-N('Revenue Streams'!$G17))),MONTH((C$2-N('Revenue Streams'!$G17))),1)+DAY('Revenue Streams'!$E17)-1,EOMONTH((C$2-N('Revenue Streams'!$G17)),0)))&lt;=(C$3-N('Revenue Streams'!$G17)))*((MIN(DATE(YEAR((C$2-N('Revenue Streams'!$G17))),MONTH((C$2-N('Revenue Streams'!$G17))),1)+DAY('Revenue Streams'!$E17)-1,EOMONTH((C$2-N('Revenue Streams'!$G17)),0)))&gt;='Revenue Streams'!$E17)*((MIN(DATE(YEAR((C$2-N('Revenue Streams'!$G17))),MONTH((C$2-N('Revenue Streams'!$G17))),1)+DAY('Revenue Streams'!$E17)-1,EOMONTH((C$2-N('Revenue Streams'!$G17)),0)))&lt;=IF('Revenue Streams'!$F17="",DATE(9999,1,1),'Revenue Streams'!$F17))+((MIN(EOMONTH((C$2-N('Revenue Streams'!$G17)),0)+DAY('Revenue Streams'!$E17),EOMONTH((C$2-N('Revenue Streams'!$G17)),1)))&gt;=(C$2-N('Revenue Streams'!$G17)))*((MIN(EOMONTH((C$2-N('Revenue Streams'!$G17)),0)+DAY('Revenue Streams'!$E17),EOMONTH((C$2-N('Revenue Streams'!$G17)),1)))&lt;=(C$3-N('Revenue Streams'!$G17)))*((MIN(EOMONTH((C$2-N('Revenue Streams'!$G17)),0)+DAY('Revenue Streams'!$E17),EOMONTH((C$2-N('Revenue Streams'!$G17)),1)))&gt;='Revenue Streams'!$E17)*((MIN(EOMONTH((C$2-N('Revenue Streams'!$G17)),0)+DAY('Revenue Streams'!$E17),EOMONTH((C$2-N('Revenue Streams'!$G17)),1)))&lt;=IF('Revenue Streams'!$F17="",DATE(9999,1,1),'Revenue Streams'!$F17))+((MIN(EOMONTH((C$2-N('Revenue Streams'!$G17)),1)+DAY('Revenue Streams'!$E17),EOMONTH((C$2-N('Revenue Streams'!$G17)),2)))&gt;=(C$2-N('Revenue Streams'!$G17)))*((MIN(EOMONTH((C$2-N('Revenue Streams'!$G17)),1)+DAY('Revenue Streams'!$E17),EOMONTH((C$2-N('Revenue Streams'!$G17)),2)))&lt;=(C$3-N('Revenue Streams'!$G17)))*((MIN(EOMONTH((C$2-N('Revenue Streams'!$G17)),1)+DAY('Revenue Streams'!$E17),EOMONTH((C$2-N('Revenue Streams'!$G17)),2)))&gt;='Revenue Streams'!$E17)*((MIN(EOMONTH((C$2-N('Revenue Streams'!$G17)),1)+DAY('Revenue Streams'!$E17),EOMONTH((C$2-N('Revenue Streams'!$G17)),2)))&lt;=IF('Revenue Streams'!$F17="",DATE(9999,1,1),'Revenue Streams'!$F17))),IF(('Revenue Streams'!$E17&gt;=(C$2-N('Revenue Streams'!$G17)))*('Revenue Streams'!$E17&lt;=(C$3-N('Revenue Streams'!$G17)))=1,'Revenue Streams'!$D17,0)))</f>
        <v/>
      </c>
      <c r="D19" s="22">
        <f>IF(OR('Revenue Streams'!$D17="",'Revenue Streams'!$E17=""),0,IF('Revenue Streams'!$C17="Monthly",'Revenue Streams'!$D17*(((MIN(DATE(YEAR((D$2-N('Revenue Streams'!$G17))),MONTH((D$2-N('Revenue Streams'!$G17))),1)+DAY('Revenue Streams'!$E17)-1,EOMONTH((D$2-N('Revenue Streams'!$G17)),0)))&gt;=(D$2-N('Revenue Streams'!$G17)))*((MIN(DATE(YEAR((D$2-N('Revenue Streams'!$G17))),MONTH((D$2-N('Revenue Streams'!$G17))),1)+DAY('Revenue Streams'!$E17)-1,EOMONTH((D$2-N('Revenue Streams'!$G17)),0)))&lt;=(D$3-N('Revenue Streams'!$G17)))*((MIN(DATE(YEAR((D$2-N('Revenue Streams'!$G17))),MONTH((D$2-N('Revenue Streams'!$G17))),1)+DAY('Revenue Streams'!$E17)-1,EOMONTH((D$2-N('Revenue Streams'!$G17)),0)))&gt;='Revenue Streams'!$E17)*((MIN(DATE(YEAR((D$2-N('Revenue Streams'!$G17))),MONTH((D$2-N('Revenue Streams'!$G17))),1)+DAY('Revenue Streams'!$E17)-1,EOMONTH((D$2-N('Revenue Streams'!$G17)),0)))&lt;=IF('Revenue Streams'!$F17="",DATE(9999,1,1),'Revenue Streams'!$F17))+((MIN(EOMONTH((D$2-N('Revenue Streams'!$G17)),0)+DAY('Revenue Streams'!$E17),EOMONTH((D$2-N('Revenue Streams'!$G17)),1)))&gt;=(D$2-N('Revenue Streams'!$G17)))*((MIN(EOMONTH((D$2-N('Revenue Streams'!$G17)),0)+DAY('Revenue Streams'!$E17),EOMONTH((D$2-N('Revenue Streams'!$G17)),1)))&lt;=(D$3-N('Revenue Streams'!$G17)))*((MIN(EOMONTH((D$2-N('Revenue Streams'!$G17)),0)+DAY('Revenue Streams'!$E17),EOMONTH((D$2-N('Revenue Streams'!$G17)),1)))&gt;='Revenue Streams'!$E17)*((MIN(EOMONTH((D$2-N('Revenue Streams'!$G17)),0)+DAY('Revenue Streams'!$E17),EOMONTH((D$2-N('Revenue Streams'!$G17)),1)))&lt;=IF('Revenue Streams'!$F17="",DATE(9999,1,1),'Revenue Streams'!$F17))+((MIN(EOMONTH((D$2-N('Revenue Streams'!$G17)),1)+DAY('Revenue Streams'!$E17),EOMONTH((D$2-N('Revenue Streams'!$G17)),2)))&gt;=(D$2-N('Revenue Streams'!$G17)))*((MIN(EOMONTH((D$2-N('Revenue Streams'!$G17)),1)+DAY('Revenue Streams'!$E17),EOMONTH((D$2-N('Revenue Streams'!$G17)),2)))&lt;=(D$3-N('Revenue Streams'!$G17)))*((MIN(EOMONTH((D$2-N('Revenue Streams'!$G17)),1)+DAY('Revenue Streams'!$E17),EOMONTH((D$2-N('Revenue Streams'!$G17)),2)))&gt;='Revenue Streams'!$E17)*((MIN(EOMONTH((D$2-N('Revenue Streams'!$G17)),1)+DAY('Revenue Streams'!$E17),EOMONTH((D$2-N('Revenue Streams'!$G17)),2)))&lt;=IF('Revenue Streams'!$F17="",DATE(9999,1,1),'Revenue Streams'!$F17))),IF(('Revenue Streams'!$E17&gt;=(D$2-N('Revenue Streams'!$G17)))*('Revenue Streams'!$E17&lt;=(D$3-N('Revenue Streams'!$G17)))=1,'Revenue Streams'!$D17,0)))</f>
        <v/>
      </c>
      <c r="E19" s="22">
        <f>IF(OR('Revenue Streams'!$D17="",'Revenue Streams'!$E17=""),0,IF('Revenue Streams'!$C17="Monthly",'Revenue Streams'!$D17*(((MIN(DATE(YEAR((E$2-N('Revenue Streams'!$G17))),MONTH((E$2-N('Revenue Streams'!$G17))),1)+DAY('Revenue Streams'!$E17)-1,EOMONTH((E$2-N('Revenue Streams'!$G17)),0)))&gt;=(E$2-N('Revenue Streams'!$G17)))*((MIN(DATE(YEAR((E$2-N('Revenue Streams'!$G17))),MONTH((E$2-N('Revenue Streams'!$G17))),1)+DAY('Revenue Streams'!$E17)-1,EOMONTH((E$2-N('Revenue Streams'!$G17)),0)))&lt;=(E$3-N('Revenue Streams'!$G17)))*((MIN(DATE(YEAR((E$2-N('Revenue Streams'!$G17))),MONTH((E$2-N('Revenue Streams'!$G17))),1)+DAY('Revenue Streams'!$E17)-1,EOMONTH((E$2-N('Revenue Streams'!$G17)),0)))&gt;='Revenue Streams'!$E17)*((MIN(DATE(YEAR((E$2-N('Revenue Streams'!$G17))),MONTH((E$2-N('Revenue Streams'!$G17))),1)+DAY('Revenue Streams'!$E17)-1,EOMONTH((E$2-N('Revenue Streams'!$G17)),0)))&lt;=IF('Revenue Streams'!$F17="",DATE(9999,1,1),'Revenue Streams'!$F17))+((MIN(EOMONTH((E$2-N('Revenue Streams'!$G17)),0)+DAY('Revenue Streams'!$E17),EOMONTH((E$2-N('Revenue Streams'!$G17)),1)))&gt;=(E$2-N('Revenue Streams'!$G17)))*((MIN(EOMONTH((E$2-N('Revenue Streams'!$G17)),0)+DAY('Revenue Streams'!$E17),EOMONTH((E$2-N('Revenue Streams'!$G17)),1)))&lt;=(E$3-N('Revenue Streams'!$G17)))*((MIN(EOMONTH((E$2-N('Revenue Streams'!$G17)),0)+DAY('Revenue Streams'!$E17),EOMONTH((E$2-N('Revenue Streams'!$G17)),1)))&gt;='Revenue Streams'!$E17)*((MIN(EOMONTH((E$2-N('Revenue Streams'!$G17)),0)+DAY('Revenue Streams'!$E17),EOMONTH((E$2-N('Revenue Streams'!$G17)),1)))&lt;=IF('Revenue Streams'!$F17="",DATE(9999,1,1),'Revenue Streams'!$F17))+((MIN(EOMONTH((E$2-N('Revenue Streams'!$G17)),1)+DAY('Revenue Streams'!$E17),EOMONTH((E$2-N('Revenue Streams'!$G17)),2)))&gt;=(E$2-N('Revenue Streams'!$G17)))*((MIN(EOMONTH((E$2-N('Revenue Streams'!$G17)),1)+DAY('Revenue Streams'!$E17),EOMONTH((E$2-N('Revenue Streams'!$G17)),2)))&lt;=(E$3-N('Revenue Streams'!$G17)))*((MIN(EOMONTH((E$2-N('Revenue Streams'!$G17)),1)+DAY('Revenue Streams'!$E17),EOMONTH((E$2-N('Revenue Streams'!$G17)),2)))&gt;='Revenue Streams'!$E17)*((MIN(EOMONTH((E$2-N('Revenue Streams'!$G17)),1)+DAY('Revenue Streams'!$E17),EOMONTH((E$2-N('Revenue Streams'!$G17)),2)))&lt;=IF('Revenue Streams'!$F17="",DATE(9999,1,1),'Revenue Streams'!$F17))),IF(('Revenue Streams'!$E17&gt;=(E$2-N('Revenue Streams'!$G17)))*('Revenue Streams'!$E17&lt;=(E$3-N('Revenue Streams'!$G17)))=1,'Revenue Streams'!$D17,0)))</f>
        <v/>
      </c>
      <c r="F19" s="22">
        <f>IF(OR('Revenue Streams'!$D17="",'Revenue Streams'!$E17=""),0,IF('Revenue Streams'!$C17="Monthly",'Revenue Streams'!$D17*(((MIN(DATE(YEAR((F$2-N('Revenue Streams'!$G17))),MONTH((F$2-N('Revenue Streams'!$G17))),1)+DAY('Revenue Streams'!$E17)-1,EOMONTH((F$2-N('Revenue Streams'!$G17)),0)))&gt;=(F$2-N('Revenue Streams'!$G17)))*((MIN(DATE(YEAR((F$2-N('Revenue Streams'!$G17))),MONTH((F$2-N('Revenue Streams'!$G17))),1)+DAY('Revenue Streams'!$E17)-1,EOMONTH((F$2-N('Revenue Streams'!$G17)),0)))&lt;=(F$3-N('Revenue Streams'!$G17)))*((MIN(DATE(YEAR((F$2-N('Revenue Streams'!$G17))),MONTH((F$2-N('Revenue Streams'!$G17))),1)+DAY('Revenue Streams'!$E17)-1,EOMONTH((F$2-N('Revenue Streams'!$G17)),0)))&gt;='Revenue Streams'!$E17)*((MIN(DATE(YEAR((F$2-N('Revenue Streams'!$G17))),MONTH((F$2-N('Revenue Streams'!$G17))),1)+DAY('Revenue Streams'!$E17)-1,EOMONTH((F$2-N('Revenue Streams'!$G17)),0)))&lt;=IF('Revenue Streams'!$F17="",DATE(9999,1,1),'Revenue Streams'!$F17))+((MIN(EOMONTH((F$2-N('Revenue Streams'!$G17)),0)+DAY('Revenue Streams'!$E17),EOMONTH((F$2-N('Revenue Streams'!$G17)),1)))&gt;=(F$2-N('Revenue Streams'!$G17)))*((MIN(EOMONTH((F$2-N('Revenue Streams'!$G17)),0)+DAY('Revenue Streams'!$E17),EOMONTH((F$2-N('Revenue Streams'!$G17)),1)))&lt;=(F$3-N('Revenue Streams'!$G17)))*((MIN(EOMONTH((F$2-N('Revenue Streams'!$G17)),0)+DAY('Revenue Streams'!$E17),EOMONTH((F$2-N('Revenue Streams'!$G17)),1)))&gt;='Revenue Streams'!$E17)*((MIN(EOMONTH((F$2-N('Revenue Streams'!$G17)),0)+DAY('Revenue Streams'!$E17),EOMONTH((F$2-N('Revenue Streams'!$G17)),1)))&lt;=IF('Revenue Streams'!$F17="",DATE(9999,1,1),'Revenue Streams'!$F17))+((MIN(EOMONTH((F$2-N('Revenue Streams'!$G17)),1)+DAY('Revenue Streams'!$E17),EOMONTH((F$2-N('Revenue Streams'!$G17)),2)))&gt;=(F$2-N('Revenue Streams'!$G17)))*((MIN(EOMONTH((F$2-N('Revenue Streams'!$G17)),1)+DAY('Revenue Streams'!$E17),EOMONTH((F$2-N('Revenue Streams'!$G17)),2)))&lt;=(F$3-N('Revenue Streams'!$G17)))*((MIN(EOMONTH((F$2-N('Revenue Streams'!$G17)),1)+DAY('Revenue Streams'!$E17),EOMONTH((F$2-N('Revenue Streams'!$G17)),2)))&gt;='Revenue Streams'!$E17)*((MIN(EOMONTH((F$2-N('Revenue Streams'!$G17)),1)+DAY('Revenue Streams'!$E17),EOMONTH((F$2-N('Revenue Streams'!$G17)),2)))&lt;=IF('Revenue Streams'!$F17="",DATE(9999,1,1),'Revenue Streams'!$F17))),IF(('Revenue Streams'!$E17&gt;=(F$2-N('Revenue Streams'!$G17)))*('Revenue Streams'!$E17&lt;=(F$3-N('Revenue Streams'!$G17)))=1,'Revenue Streams'!$D17,0)))</f>
        <v/>
      </c>
      <c r="G19" s="22">
        <f>IF(OR('Revenue Streams'!$D17="",'Revenue Streams'!$E17=""),0,IF('Revenue Streams'!$C17="Monthly",'Revenue Streams'!$D17*(((MIN(DATE(YEAR((G$2-N('Revenue Streams'!$G17))),MONTH((G$2-N('Revenue Streams'!$G17))),1)+DAY('Revenue Streams'!$E17)-1,EOMONTH((G$2-N('Revenue Streams'!$G17)),0)))&gt;=(G$2-N('Revenue Streams'!$G17)))*((MIN(DATE(YEAR((G$2-N('Revenue Streams'!$G17))),MONTH((G$2-N('Revenue Streams'!$G17))),1)+DAY('Revenue Streams'!$E17)-1,EOMONTH((G$2-N('Revenue Streams'!$G17)),0)))&lt;=(G$3-N('Revenue Streams'!$G17)))*((MIN(DATE(YEAR((G$2-N('Revenue Streams'!$G17))),MONTH((G$2-N('Revenue Streams'!$G17))),1)+DAY('Revenue Streams'!$E17)-1,EOMONTH((G$2-N('Revenue Streams'!$G17)),0)))&gt;='Revenue Streams'!$E17)*((MIN(DATE(YEAR((G$2-N('Revenue Streams'!$G17))),MONTH((G$2-N('Revenue Streams'!$G17))),1)+DAY('Revenue Streams'!$E17)-1,EOMONTH((G$2-N('Revenue Streams'!$G17)),0)))&lt;=IF('Revenue Streams'!$F17="",DATE(9999,1,1),'Revenue Streams'!$F17))+((MIN(EOMONTH((G$2-N('Revenue Streams'!$G17)),0)+DAY('Revenue Streams'!$E17),EOMONTH((G$2-N('Revenue Streams'!$G17)),1)))&gt;=(G$2-N('Revenue Streams'!$G17)))*((MIN(EOMONTH((G$2-N('Revenue Streams'!$G17)),0)+DAY('Revenue Streams'!$E17),EOMONTH((G$2-N('Revenue Streams'!$G17)),1)))&lt;=(G$3-N('Revenue Streams'!$G17)))*((MIN(EOMONTH((G$2-N('Revenue Streams'!$G17)),0)+DAY('Revenue Streams'!$E17),EOMONTH((G$2-N('Revenue Streams'!$G17)),1)))&gt;='Revenue Streams'!$E17)*((MIN(EOMONTH((G$2-N('Revenue Streams'!$G17)),0)+DAY('Revenue Streams'!$E17),EOMONTH((G$2-N('Revenue Streams'!$G17)),1)))&lt;=IF('Revenue Streams'!$F17="",DATE(9999,1,1),'Revenue Streams'!$F17))+((MIN(EOMONTH((G$2-N('Revenue Streams'!$G17)),1)+DAY('Revenue Streams'!$E17),EOMONTH((G$2-N('Revenue Streams'!$G17)),2)))&gt;=(G$2-N('Revenue Streams'!$G17)))*((MIN(EOMONTH((G$2-N('Revenue Streams'!$G17)),1)+DAY('Revenue Streams'!$E17),EOMONTH((G$2-N('Revenue Streams'!$G17)),2)))&lt;=(G$3-N('Revenue Streams'!$G17)))*((MIN(EOMONTH((G$2-N('Revenue Streams'!$G17)),1)+DAY('Revenue Streams'!$E17),EOMONTH((G$2-N('Revenue Streams'!$G17)),2)))&gt;='Revenue Streams'!$E17)*((MIN(EOMONTH((G$2-N('Revenue Streams'!$G17)),1)+DAY('Revenue Streams'!$E17),EOMONTH((G$2-N('Revenue Streams'!$G17)),2)))&lt;=IF('Revenue Streams'!$F17="",DATE(9999,1,1),'Revenue Streams'!$F17))),IF(('Revenue Streams'!$E17&gt;=(G$2-N('Revenue Streams'!$G17)))*('Revenue Streams'!$E17&lt;=(G$3-N('Revenue Streams'!$G17)))=1,'Revenue Streams'!$D17,0)))</f>
        <v/>
      </c>
      <c r="H19" s="22">
        <f>IF(OR('Revenue Streams'!$D17="",'Revenue Streams'!$E17=""),0,IF('Revenue Streams'!$C17="Monthly",'Revenue Streams'!$D17*(((MIN(DATE(YEAR((H$2-N('Revenue Streams'!$G17))),MONTH((H$2-N('Revenue Streams'!$G17))),1)+DAY('Revenue Streams'!$E17)-1,EOMONTH((H$2-N('Revenue Streams'!$G17)),0)))&gt;=(H$2-N('Revenue Streams'!$G17)))*((MIN(DATE(YEAR((H$2-N('Revenue Streams'!$G17))),MONTH((H$2-N('Revenue Streams'!$G17))),1)+DAY('Revenue Streams'!$E17)-1,EOMONTH((H$2-N('Revenue Streams'!$G17)),0)))&lt;=(H$3-N('Revenue Streams'!$G17)))*((MIN(DATE(YEAR((H$2-N('Revenue Streams'!$G17))),MONTH((H$2-N('Revenue Streams'!$G17))),1)+DAY('Revenue Streams'!$E17)-1,EOMONTH((H$2-N('Revenue Streams'!$G17)),0)))&gt;='Revenue Streams'!$E17)*((MIN(DATE(YEAR((H$2-N('Revenue Streams'!$G17))),MONTH((H$2-N('Revenue Streams'!$G17))),1)+DAY('Revenue Streams'!$E17)-1,EOMONTH((H$2-N('Revenue Streams'!$G17)),0)))&lt;=IF('Revenue Streams'!$F17="",DATE(9999,1,1),'Revenue Streams'!$F17))+((MIN(EOMONTH((H$2-N('Revenue Streams'!$G17)),0)+DAY('Revenue Streams'!$E17),EOMONTH((H$2-N('Revenue Streams'!$G17)),1)))&gt;=(H$2-N('Revenue Streams'!$G17)))*((MIN(EOMONTH((H$2-N('Revenue Streams'!$G17)),0)+DAY('Revenue Streams'!$E17),EOMONTH((H$2-N('Revenue Streams'!$G17)),1)))&lt;=(H$3-N('Revenue Streams'!$G17)))*((MIN(EOMONTH((H$2-N('Revenue Streams'!$G17)),0)+DAY('Revenue Streams'!$E17),EOMONTH((H$2-N('Revenue Streams'!$G17)),1)))&gt;='Revenue Streams'!$E17)*((MIN(EOMONTH((H$2-N('Revenue Streams'!$G17)),0)+DAY('Revenue Streams'!$E17),EOMONTH((H$2-N('Revenue Streams'!$G17)),1)))&lt;=IF('Revenue Streams'!$F17="",DATE(9999,1,1),'Revenue Streams'!$F17))+((MIN(EOMONTH((H$2-N('Revenue Streams'!$G17)),1)+DAY('Revenue Streams'!$E17),EOMONTH((H$2-N('Revenue Streams'!$G17)),2)))&gt;=(H$2-N('Revenue Streams'!$G17)))*((MIN(EOMONTH((H$2-N('Revenue Streams'!$G17)),1)+DAY('Revenue Streams'!$E17),EOMONTH((H$2-N('Revenue Streams'!$G17)),2)))&lt;=(H$3-N('Revenue Streams'!$G17)))*((MIN(EOMONTH((H$2-N('Revenue Streams'!$G17)),1)+DAY('Revenue Streams'!$E17),EOMONTH((H$2-N('Revenue Streams'!$G17)),2)))&gt;='Revenue Streams'!$E17)*((MIN(EOMONTH((H$2-N('Revenue Streams'!$G17)),1)+DAY('Revenue Streams'!$E17),EOMONTH((H$2-N('Revenue Streams'!$G17)),2)))&lt;=IF('Revenue Streams'!$F17="",DATE(9999,1,1),'Revenue Streams'!$F17))),IF(('Revenue Streams'!$E17&gt;=(H$2-N('Revenue Streams'!$G17)))*('Revenue Streams'!$E17&lt;=(H$3-N('Revenue Streams'!$G17)))=1,'Revenue Streams'!$D17,0)))</f>
        <v/>
      </c>
      <c r="I19" s="22">
        <f>IF(OR('Revenue Streams'!$D17="",'Revenue Streams'!$E17=""),0,IF('Revenue Streams'!$C17="Monthly",'Revenue Streams'!$D17*(((MIN(DATE(YEAR((I$2-N('Revenue Streams'!$G17))),MONTH((I$2-N('Revenue Streams'!$G17))),1)+DAY('Revenue Streams'!$E17)-1,EOMONTH((I$2-N('Revenue Streams'!$G17)),0)))&gt;=(I$2-N('Revenue Streams'!$G17)))*((MIN(DATE(YEAR((I$2-N('Revenue Streams'!$G17))),MONTH((I$2-N('Revenue Streams'!$G17))),1)+DAY('Revenue Streams'!$E17)-1,EOMONTH((I$2-N('Revenue Streams'!$G17)),0)))&lt;=(I$3-N('Revenue Streams'!$G17)))*((MIN(DATE(YEAR((I$2-N('Revenue Streams'!$G17))),MONTH((I$2-N('Revenue Streams'!$G17))),1)+DAY('Revenue Streams'!$E17)-1,EOMONTH((I$2-N('Revenue Streams'!$G17)),0)))&gt;='Revenue Streams'!$E17)*((MIN(DATE(YEAR((I$2-N('Revenue Streams'!$G17))),MONTH((I$2-N('Revenue Streams'!$G17))),1)+DAY('Revenue Streams'!$E17)-1,EOMONTH((I$2-N('Revenue Streams'!$G17)),0)))&lt;=IF('Revenue Streams'!$F17="",DATE(9999,1,1),'Revenue Streams'!$F17))+((MIN(EOMONTH((I$2-N('Revenue Streams'!$G17)),0)+DAY('Revenue Streams'!$E17),EOMONTH((I$2-N('Revenue Streams'!$G17)),1)))&gt;=(I$2-N('Revenue Streams'!$G17)))*((MIN(EOMONTH((I$2-N('Revenue Streams'!$G17)),0)+DAY('Revenue Streams'!$E17),EOMONTH((I$2-N('Revenue Streams'!$G17)),1)))&lt;=(I$3-N('Revenue Streams'!$G17)))*((MIN(EOMONTH((I$2-N('Revenue Streams'!$G17)),0)+DAY('Revenue Streams'!$E17),EOMONTH((I$2-N('Revenue Streams'!$G17)),1)))&gt;='Revenue Streams'!$E17)*((MIN(EOMONTH((I$2-N('Revenue Streams'!$G17)),0)+DAY('Revenue Streams'!$E17),EOMONTH((I$2-N('Revenue Streams'!$G17)),1)))&lt;=IF('Revenue Streams'!$F17="",DATE(9999,1,1),'Revenue Streams'!$F17))+((MIN(EOMONTH((I$2-N('Revenue Streams'!$G17)),1)+DAY('Revenue Streams'!$E17),EOMONTH((I$2-N('Revenue Streams'!$G17)),2)))&gt;=(I$2-N('Revenue Streams'!$G17)))*((MIN(EOMONTH((I$2-N('Revenue Streams'!$G17)),1)+DAY('Revenue Streams'!$E17),EOMONTH((I$2-N('Revenue Streams'!$G17)),2)))&lt;=(I$3-N('Revenue Streams'!$G17)))*((MIN(EOMONTH((I$2-N('Revenue Streams'!$G17)),1)+DAY('Revenue Streams'!$E17),EOMONTH((I$2-N('Revenue Streams'!$G17)),2)))&gt;='Revenue Streams'!$E17)*((MIN(EOMONTH((I$2-N('Revenue Streams'!$G17)),1)+DAY('Revenue Streams'!$E17),EOMONTH((I$2-N('Revenue Streams'!$G17)),2)))&lt;=IF('Revenue Streams'!$F17="",DATE(9999,1,1),'Revenue Streams'!$F17))),IF(('Revenue Streams'!$E17&gt;=(I$2-N('Revenue Streams'!$G17)))*('Revenue Streams'!$E17&lt;=(I$3-N('Revenue Streams'!$G17)))=1,'Revenue Streams'!$D17,0)))</f>
        <v/>
      </c>
      <c r="J19" s="22">
        <f>IF(OR('Revenue Streams'!$D17="",'Revenue Streams'!$E17=""),0,IF('Revenue Streams'!$C17="Monthly",'Revenue Streams'!$D17*(((MIN(DATE(YEAR((J$2-N('Revenue Streams'!$G17))),MONTH((J$2-N('Revenue Streams'!$G17))),1)+DAY('Revenue Streams'!$E17)-1,EOMONTH((J$2-N('Revenue Streams'!$G17)),0)))&gt;=(J$2-N('Revenue Streams'!$G17)))*((MIN(DATE(YEAR((J$2-N('Revenue Streams'!$G17))),MONTH((J$2-N('Revenue Streams'!$G17))),1)+DAY('Revenue Streams'!$E17)-1,EOMONTH((J$2-N('Revenue Streams'!$G17)),0)))&lt;=(J$3-N('Revenue Streams'!$G17)))*((MIN(DATE(YEAR((J$2-N('Revenue Streams'!$G17))),MONTH((J$2-N('Revenue Streams'!$G17))),1)+DAY('Revenue Streams'!$E17)-1,EOMONTH((J$2-N('Revenue Streams'!$G17)),0)))&gt;='Revenue Streams'!$E17)*((MIN(DATE(YEAR((J$2-N('Revenue Streams'!$G17))),MONTH((J$2-N('Revenue Streams'!$G17))),1)+DAY('Revenue Streams'!$E17)-1,EOMONTH((J$2-N('Revenue Streams'!$G17)),0)))&lt;=IF('Revenue Streams'!$F17="",DATE(9999,1,1),'Revenue Streams'!$F17))+((MIN(EOMONTH((J$2-N('Revenue Streams'!$G17)),0)+DAY('Revenue Streams'!$E17),EOMONTH((J$2-N('Revenue Streams'!$G17)),1)))&gt;=(J$2-N('Revenue Streams'!$G17)))*((MIN(EOMONTH((J$2-N('Revenue Streams'!$G17)),0)+DAY('Revenue Streams'!$E17),EOMONTH((J$2-N('Revenue Streams'!$G17)),1)))&lt;=(J$3-N('Revenue Streams'!$G17)))*((MIN(EOMONTH((J$2-N('Revenue Streams'!$G17)),0)+DAY('Revenue Streams'!$E17),EOMONTH((J$2-N('Revenue Streams'!$G17)),1)))&gt;='Revenue Streams'!$E17)*((MIN(EOMONTH((J$2-N('Revenue Streams'!$G17)),0)+DAY('Revenue Streams'!$E17),EOMONTH((J$2-N('Revenue Streams'!$G17)),1)))&lt;=IF('Revenue Streams'!$F17="",DATE(9999,1,1),'Revenue Streams'!$F17))+((MIN(EOMONTH((J$2-N('Revenue Streams'!$G17)),1)+DAY('Revenue Streams'!$E17),EOMONTH((J$2-N('Revenue Streams'!$G17)),2)))&gt;=(J$2-N('Revenue Streams'!$G17)))*((MIN(EOMONTH((J$2-N('Revenue Streams'!$G17)),1)+DAY('Revenue Streams'!$E17),EOMONTH((J$2-N('Revenue Streams'!$G17)),2)))&lt;=(J$3-N('Revenue Streams'!$G17)))*((MIN(EOMONTH((J$2-N('Revenue Streams'!$G17)),1)+DAY('Revenue Streams'!$E17),EOMONTH((J$2-N('Revenue Streams'!$G17)),2)))&gt;='Revenue Streams'!$E17)*((MIN(EOMONTH((J$2-N('Revenue Streams'!$G17)),1)+DAY('Revenue Streams'!$E17),EOMONTH((J$2-N('Revenue Streams'!$G17)),2)))&lt;=IF('Revenue Streams'!$F17="",DATE(9999,1,1),'Revenue Streams'!$F17))),IF(('Revenue Streams'!$E17&gt;=(J$2-N('Revenue Streams'!$G17)))*('Revenue Streams'!$E17&lt;=(J$3-N('Revenue Streams'!$G17)))=1,'Revenue Streams'!$D17,0)))</f>
        <v/>
      </c>
      <c r="K19" s="22">
        <f>IF(OR('Revenue Streams'!$D17="",'Revenue Streams'!$E17=""),0,IF('Revenue Streams'!$C17="Monthly",'Revenue Streams'!$D17*(((MIN(DATE(YEAR((K$2-N('Revenue Streams'!$G17))),MONTH((K$2-N('Revenue Streams'!$G17))),1)+DAY('Revenue Streams'!$E17)-1,EOMONTH((K$2-N('Revenue Streams'!$G17)),0)))&gt;=(K$2-N('Revenue Streams'!$G17)))*((MIN(DATE(YEAR((K$2-N('Revenue Streams'!$G17))),MONTH((K$2-N('Revenue Streams'!$G17))),1)+DAY('Revenue Streams'!$E17)-1,EOMONTH((K$2-N('Revenue Streams'!$G17)),0)))&lt;=(K$3-N('Revenue Streams'!$G17)))*((MIN(DATE(YEAR((K$2-N('Revenue Streams'!$G17))),MONTH((K$2-N('Revenue Streams'!$G17))),1)+DAY('Revenue Streams'!$E17)-1,EOMONTH((K$2-N('Revenue Streams'!$G17)),0)))&gt;='Revenue Streams'!$E17)*((MIN(DATE(YEAR((K$2-N('Revenue Streams'!$G17))),MONTH((K$2-N('Revenue Streams'!$G17))),1)+DAY('Revenue Streams'!$E17)-1,EOMONTH((K$2-N('Revenue Streams'!$G17)),0)))&lt;=IF('Revenue Streams'!$F17="",DATE(9999,1,1),'Revenue Streams'!$F17))+((MIN(EOMONTH((K$2-N('Revenue Streams'!$G17)),0)+DAY('Revenue Streams'!$E17),EOMONTH((K$2-N('Revenue Streams'!$G17)),1)))&gt;=(K$2-N('Revenue Streams'!$G17)))*((MIN(EOMONTH((K$2-N('Revenue Streams'!$G17)),0)+DAY('Revenue Streams'!$E17),EOMONTH((K$2-N('Revenue Streams'!$G17)),1)))&lt;=(K$3-N('Revenue Streams'!$G17)))*((MIN(EOMONTH((K$2-N('Revenue Streams'!$G17)),0)+DAY('Revenue Streams'!$E17),EOMONTH((K$2-N('Revenue Streams'!$G17)),1)))&gt;='Revenue Streams'!$E17)*((MIN(EOMONTH((K$2-N('Revenue Streams'!$G17)),0)+DAY('Revenue Streams'!$E17),EOMONTH((K$2-N('Revenue Streams'!$G17)),1)))&lt;=IF('Revenue Streams'!$F17="",DATE(9999,1,1),'Revenue Streams'!$F17))+((MIN(EOMONTH((K$2-N('Revenue Streams'!$G17)),1)+DAY('Revenue Streams'!$E17),EOMONTH((K$2-N('Revenue Streams'!$G17)),2)))&gt;=(K$2-N('Revenue Streams'!$G17)))*((MIN(EOMONTH((K$2-N('Revenue Streams'!$G17)),1)+DAY('Revenue Streams'!$E17),EOMONTH((K$2-N('Revenue Streams'!$G17)),2)))&lt;=(K$3-N('Revenue Streams'!$G17)))*((MIN(EOMONTH((K$2-N('Revenue Streams'!$G17)),1)+DAY('Revenue Streams'!$E17),EOMONTH((K$2-N('Revenue Streams'!$G17)),2)))&gt;='Revenue Streams'!$E17)*((MIN(EOMONTH((K$2-N('Revenue Streams'!$G17)),1)+DAY('Revenue Streams'!$E17),EOMONTH((K$2-N('Revenue Streams'!$G17)),2)))&lt;=IF('Revenue Streams'!$F17="",DATE(9999,1,1),'Revenue Streams'!$F17))),IF(('Revenue Streams'!$E17&gt;=(K$2-N('Revenue Streams'!$G17)))*('Revenue Streams'!$E17&lt;=(K$3-N('Revenue Streams'!$G17)))=1,'Revenue Streams'!$D17,0)))</f>
        <v/>
      </c>
      <c r="L19" s="22">
        <f>IF(OR('Revenue Streams'!$D17="",'Revenue Streams'!$E17=""),0,IF('Revenue Streams'!$C17="Monthly",'Revenue Streams'!$D17*(((MIN(DATE(YEAR((L$2-N('Revenue Streams'!$G17))),MONTH((L$2-N('Revenue Streams'!$G17))),1)+DAY('Revenue Streams'!$E17)-1,EOMONTH((L$2-N('Revenue Streams'!$G17)),0)))&gt;=(L$2-N('Revenue Streams'!$G17)))*((MIN(DATE(YEAR((L$2-N('Revenue Streams'!$G17))),MONTH((L$2-N('Revenue Streams'!$G17))),1)+DAY('Revenue Streams'!$E17)-1,EOMONTH((L$2-N('Revenue Streams'!$G17)),0)))&lt;=(L$3-N('Revenue Streams'!$G17)))*((MIN(DATE(YEAR((L$2-N('Revenue Streams'!$G17))),MONTH((L$2-N('Revenue Streams'!$G17))),1)+DAY('Revenue Streams'!$E17)-1,EOMONTH((L$2-N('Revenue Streams'!$G17)),0)))&gt;='Revenue Streams'!$E17)*((MIN(DATE(YEAR((L$2-N('Revenue Streams'!$G17))),MONTH((L$2-N('Revenue Streams'!$G17))),1)+DAY('Revenue Streams'!$E17)-1,EOMONTH((L$2-N('Revenue Streams'!$G17)),0)))&lt;=IF('Revenue Streams'!$F17="",DATE(9999,1,1),'Revenue Streams'!$F17))+((MIN(EOMONTH((L$2-N('Revenue Streams'!$G17)),0)+DAY('Revenue Streams'!$E17),EOMONTH((L$2-N('Revenue Streams'!$G17)),1)))&gt;=(L$2-N('Revenue Streams'!$G17)))*((MIN(EOMONTH((L$2-N('Revenue Streams'!$G17)),0)+DAY('Revenue Streams'!$E17),EOMONTH((L$2-N('Revenue Streams'!$G17)),1)))&lt;=(L$3-N('Revenue Streams'!$G17)))*((MIN(EOMONTH((L$2-N('Revenue Streams'!$G17)),0)+DAY('Revenue Streams'!$E17),EOMONTH((L$2-N('Revenue Streams'!$G17)),1)))&gt;='Revenue Streams'!$E17)*((MIN(EOMONTH((L$2-N('Revenue Streams'!$G17)),0)+DAY('Revenue Streams'!$E17),EOMONTH((L$2-N('Revenue Streams'!$G17)),1)))&lt;=IF('Revenue Streams'!$F17="",DATE(9999,1,1),'Revenue Streams'!$F17))+((MIN(EOMONTH((L$2-N('Revenue Streams'!$G17)),1)+DAY('Revenue Streams'!$E17),EOMONTH((L$2-N('Revenue Streams'!$G17)),2)))&gt;=(L$2-N('Revenue Streams'!$G17)))*((MIN(EOMONTH((L$2-N('Revenue Streams'!$G17)),1)+DAY('Revenue Streams'!$E17),EOMONTH((L$2-N('Revenue Streams'!$G17)),2)))&lt;=(L$3-N('Revenue Streams'!$G17)))*((MIN(EOMONTH((L$2-N('Revenue Streams'!$G17)),1)+DAY('Revenue Streams'!$E17),EOMONTH((L$2-N('Revenue Streams'!$G17)),2)))&gt;='Revenue Streams'!$E17)*((MIN(EOMONTH((L$2-N('Revenue Streams'!$G17)),1)+DAY('Revenue Streams'!$E17),EOMONTH((L$2-N('Revenue Streams'!$G17)),2)))&lt;=IF('Revenue Streams'!$F17="",DATE(9999,1,1),'Revenue Streams'!$F17))),IF(('Revenue Streams'!$E17&gt;=(L$2-N('Revenue Streams'!$G17)))*('Revenue Streams'!$E17&lt;=(L$3-N('Revenue Streams'!$G17)))=1,'Revenue Streams'!$D17,0)))</f>
        <v/>
      </c>
      <c r="M19" s="22">
        <f>IF(OR('Revenue Streams'!$D17="",'Revenue Streams'!$E17=""),0,IF('Revenue Streams'!$C17="Monthly",'Revenue Streams'!$D17*(((MIN(DATE(YEAR((M$2-N('Revenue Streams'!$G17))),MONTH((M$2-N('Revenue Streams'!$G17))),1)+DAY('Revenue Streams'!$E17)-1,EOMONTH((M$2-N('Revenue Streams'!$G17)),0)))&gt;=(M$2-N('Revenue Streams'!$G17)))*((MIN(DATE(YEAR((M$2-N('Revenue Streams'!$G17))),MONTH((M$2-N('Revenue Streams'!$G17))),1)+DAY('Revenue Streams'!$E17)-1,EOMONTH((M$2-N('Revenue Streams'!$G17)),0)))&lt;=(M$3-N('Revenue Streams'!$G17)))*((MIN(DATE(YEAR((M$2-N('Revenue Streams'!$G17))),MONTH((M$2-N('Revenue Streams'!$G17))),1)+DAY('Revenue Streams'!$E17)-1,EOMONTH((M$2-N('Revenue Streams'!$G17)),0)))&gt;='Revenue Streams'!$E17)*((MIN(DATE(YEAR((M$2-N('Revenue Streams'!$G17))),MONTH((M$2-N('Revenue Streams'!$G17))),1)+DAY('Revenue Streams'!$E17)-1,EOMONTH((M$2-N('Revenue Streams'!$G17)),0)))&lt;=IF('Revenue Streams'!$F17="",DATE(9999,1,1),'Revenue Streams'!$F17))+((MIN(EOMONTH((M$2-N('Revenue Streams'!$G17)),0)+DAY('Revenue Streams'!$E17),EOMONTH((M$2-N('Revenue Streams'!$G17)),1)))&gt;=(M$2-N('Revenue Streams'!$G17)))*((MIN(EOMONTH((M$2-N('Revenue Streams'!$G17)),0)+DAY('Revenue Streams'!$E17),EOMONTH((M$2-N('Revenue Streams'!$G17)),1)))&lt;=(M$3-N('Revenue Streams'!$G17)))*((MIN(EOMONTH((M$2-N('Revenue Streams'!$G17)),0)+DAY('Revenue Streams'!$E17),EOMONTH((M$2-N('Revenue Streams'!$G17)),1)))&gt;='Revenue Streams'!$E17)*((MIN(EOMONTH((M$2-N('Revenue Streams'!$G17)),0)+DAY('Revenue Streams'!$E17),EOMONTH((M$2-N('Revenue Streams'!$G17)),1)))&lt;=IF('Revenue Streams'!$F17="",DATE(9999,1,1),'Revenue Streams'!$F17))+((MIN(EOMONTH((M$2-N('Revenue Streams'!$G17)),1)+DAY('Revenue Streams'!$E17),EOMONTH((M$2-N('Revenue Streams'!$G17)),2)))&gt;=(M$2-N('Revenue Streams'!$G17)))*((MIN(EOMONTH((M$2-N('Revenue Streams'!$G17)),1)+DAY('Revenue Streams'!$E17),EOMONTH((M$2-N('Revenue Streams'!$G17)),2)))&lt;=(M$3-N('Revenue Streams'!$G17)))*((MIN(EOMONTH((M$2-N('Revenue Streams'!$G17)),1)+DAY('Revenue Streams'!$E17),EOMONTH((M$2-N('Revenue Streams'!$G17)),2)))&gt;='Revenue Streams'!$E17)*((MIN(EOMONTH((M$2-N('Revenue Streams'!$G17)),1)+DAY('Revenue Streams'!$E17),EOMONTH((M$2-N('Revenue Streams'!$G17)),2)))&lt;=IF('Revenue Streams'!$F17="",DATE(9999,1,1),'Revenue Streams'!$F17))),IF(('Revenue Streams'!$E17&gt;=(M$2-N('Revenue Streams'!$G17)))*('Revenue Streams'!$E17&lt;=(M$3-N('Revenue Streams'!$G17)))=1,'Revenue Streams'!$D17,0)))</f>
        <v/>
      </c>
      <c r="N19" s="22">
        <f>IF(OR('Revenue Streams'!$D17="",'Revenue Streams'!$E17=""),0,IF('Revenue Streams'!$C17="Monthly",'Revenue Streams'!$D17*(((MIN(DATE(YEAR((N$2-N('Revenue Streams'!$G17))),MONTH((N$2-N('Revenue Streams'!$G17))),1)+DAY('Revenue Streams'!$E17)-1,EOMONTH((N$2-N('Revenue Streams'!$G17)),0)))&gt;=(N$2-N('Revenue Streams'!$G17)))*((MIN(DATE(YEAR((N$2-N('Revenue Streams'!$G17))),MONTH((N$2-N('Revenue Streams'!$G17))),1)+DAY('Revenue Streams'!$E17)-1,EOMONTH((N$2-N('Revenue Streams'!$G17)),0)))&lt;=(N$3-N('Revenue Streams'!$G17)))*((MIN(DATE(YEAR((N$2-N('Revenue Streams'!$G17))),MONTH((N$2-N('Revenue Streams'!$G17))),1)+DAY('Revenue Streams'!$E17)-1,EOMONTH((N$2-N('Revenue Streams'!$G17)),0)))&gt;='Revenue Streams'!$E17)*((MIN(DATE(YEAR((N$2-N('Revenue Streams'!$G17))),MONTH((N$2-N('Revenue Streams'!$G17))),1)+DAY('Revenue Streams'!$E17)-1,EOMONTH((N$2-N('Revenue Streams'!$G17)),0)))&lt;=IF('Revenue Streams'!$F17="",DATE(9999,1,1),'Revenue Streams'!$F17))+((MIN(EOMONTH((N$2-N('Revenue Streams'!$G17)),0)+DAY('Revenue Streams'!$E17),EOMONTH((N$2-N('Revenue Streams'!$G17)),1)))&gt;=(N$2-N('Revenue Streams'!$G17)))*((MIN(EOMONTH((N$2-N('Revenue Streams'!$G17)),0)+DAY('Revenue Streams'!$E17),EOMONTH((N$2-N('Revenue Streams'!$G17)),1)))&lt;=(N$3-N('Revenue Streams'!$G17)))*((MIN(EOMONTH((N$2-N('Revenue Streams'!$G17)),0)+DAY('Revenue Streams'!$E17),EOMONTH((N$2-N('Revenue Streams'!$G17)),1)))&gt;='Revenue Streams'!$E17)*((MIN(EOMONTH((N$2-N('Revenue Streams'!$G17)),0)+DAY('Revenue Streams'!$E17),EOMONTH((N$2-N('Revenue Streams'!$G17)),1)))&lt;=IF('Revenue Streams'!$F17="",DATE(9999,1,1),'Revenue Streams'!$F17))+((MIN(EOMONTH((N$2-N('Revenue Streams'!$G17)),1)+DAY('Revenue Streams'!$E17),EOMONTH((N$2-N('Revenue Streams'!$G17)),2)))&gt;=(N$2-N('Revenue Streams'!$G17)))*((MIN(EOMONTH((N$2-N('Revenue Streams'!$G17)),1)+DAY('Revenue Streams'!$E17),EOMONTH((N$2-N('Revenue Streams'!$G17)),2)))&lt;=(N$3-N('Revenue Streams'!$G17)))*((MIN(EOMONTH((N$2-N('Revenue Streams'!$G17)),1)+DAY('Revenue Streams'!$E17),EOMONTH((N$2-N('Revenue Streams'!$G17)),2)))&gt;='Revenue Streams'!$E17)*((MIN(EOMONTH((N$2-N('Revenue Streams'!$G17)),1)+DAY('Revenue Streams'!$E17),EOMONTH((N$2-N('Revenue Streams'!$G17)),2)))&lt;=IF('Revenue Streams'!$F17="",DATE(9999,1,1),'Revenue Streams'!$F17))),IF(('Revenue Streams'!$E17&gt;=(N$2-N('Revenue Streams'!$G17)))*('Revenue Streams'!$E17&lt;=(N$3-N('Revenue Streams'!$G17)))=1,'Revenue Streams'!$D17,0)))</f>
        <v/>
      </c>
      <c r="O19" s="22">
        <f>IF(OR('Revenue Streams'!$D17="",'Revenue Streams'!$E17=""),0,IF('Revenue Streams'!$C17="Monthly",'Revenue Streams'!$D17*(((MIN(DATE(YEAR((O$2-N('Revenue Streams'!$G17))),MONTH((O$2-N('Revenue Streams'!$G17))),1)+DAY('Revenue Streams'!$E17)-1,EOMONTH((O$2-N('Revenue Streams'!$G17)),0)))&gt;=(O$2-N('Revenue Streams'!$G17)))*((MIN(DATE(YEAR((O$2-N('Revenue Streams'!$G17))),MONTH((O$2-N('Revenue Streams'!$G17))),1)+DAY('Revenue Streams'!$E17)-1,EOMONTH((O$2-N('Revenue Streams'!$G17)),0)))&lt;=(O$3-N('Revenue Streams'!$G17)))*((MIN(DATE(YEAR((O$2-N('Revenue Streams'!$G17))),MONTH((O$2-N('Revenue Streams'!$G17))),1)+DAY('Revenue Streams'!$E17)-1,EOMONTH((O$2-N('Revenue Streams'!$G17)),0)))&gt;='Revenue Streams'!$E17)*((MIN(DATE(YEAR((O$2-N('Revenue Streams'!$G17))),MONTH((O$2-N('Revenue Streams'!$G17))),1)+DAY('Revenue Streams'!$E17)-1,EOMONTH((O$2-N('Revenue Streams'!$G17)),0)))&lt;=IF('Revenue Streams'!$F17="",DATE(9999,1,1),'Revenue Streams'!$F17))+((MIN(EOMONTH((O$2-N('Revenue Streams'!$G17)),0)+DAY('Revenue Streams'!$E17),EOMONTH((O$2-N('Revenue Streams'!$G17)),1)))&gt;=(O$2-N('Revenue Streams'!$G17)))*((MIN(EOMONTH((O$2-N('Revenue Streams'!$G17)),0)+DAY('Revenue Streams'!$E17),EOMONTH((O$2-N('Revenue Streams'!$G17)),1)))&lt;=(O$3-N('Revenue Streams'!$G17)))*((MIN(EOMONTH((O$2-N('Revenue Streams'!$G17)),0)+DAY('Revenue Streams'!$E17),EOMONTH((O$2-N('Revenue Streams'!$G17)),1)))&gt;='Revenue Streams'!$E17)*((MIN(EOMONTH((O$2-N('Revenue Streams'!$G17)),0)+DAY('Revenue Streams'!$E17),EOMONTH((O$2-N('Revenue Streams'!$G17)),1)))&lt;=IF('Revenue Streams'!$F17="",DATE(9999,1,1),'Revenue Streams'!$F17))+((MIN(EOMONTH((O$2-N('Revenue Streams'!$G17)),1)+DAY('Revenue Streams'!$E17),EOMONTH((O$2-N('Revenue Streams'!$G17)),2)))&gt;=(O$2-N('Revenue Streams'!$G17)))*((MIN(EOMONTH((O$2-N('Revenue Streams'!$G17)),1)+DAY('Revenue Streams'!$E17),EOMONTH((O$2-N('Revenue Streams'!$G17)),2)))&lt;=(O$3-N('Revenue Streams'!$G17)))*((MIN(EOMONTH((O$2-N('Revenue Streams'!$G17)),1)+DAY('Revenue Streams'!$E17),EOMONTH((O$2-N('Revenue Streams'!$G17)),2)))&gt;='Revenue Streams'!$E17)*((MIN(EOMONTH((O$2-N('Revenue Streams'!$G17)),1)+DAY('Revenue Streams'!$E17),EOMONTH((O$2-N('Revenue Streams'!$G17)),2)))&lt;=IF('Revenue Streams'!$F17="",DATE(9999,1,1),'Revenue Streams'!$F17))),IF(('Revenue Streams'!$E17&gt;=(O$2-N('Revenue Streams'!$G17)))*('Revenue Streams'!$E17&lt;=(O$3-N('Revenue Streams'!$G17)))=1,'Revenue Streams'!$D17,0)))</f>
        <v/>
      </c>
      <c r="Q19" s="22">
        <f>IF(OR('Revenue Streams'!$D17="",'Revenue Streams'!$E17=""),0,IF('Revenue Streams'!$C17="Monthly",'Revenue Streams'!$D17*(((MIN(DATE(YEAR((Q$2-N('Revenue Streams'!$G17))),MONTH((Q$2-N('Revenue Streams'!$G17))),1)+DAY('Revenue Streams'!$E17)-1,EOMONTH((Q$2-N('Revenue Streams'!$G17)),0)))&gt;=(Q$2-N('Revenue Streams'!$G17)))*((MIN(DATE(YEAR((Q$2-N('Revenue Streams'!$G17))),MONTH((Q$2-N('Revenue Streams'!$G17))),1)+DAY('Revenue Streams'!$E17)-1,EOMONTH((Q$2-N('Revenue Streams'!$G17)),0)))&lt;=(Q$3-N('Revenue Streams'!$G17)))*((MIN(DATE(YEAR((Q$2-N('Revenue Streams'!$G17))),MONTH((Q$2-N('Revenue Streams'!$G17))),1)+DAY('Revenue Streams'!$E17)-1,EOMONTH((Q$2-N('Revenue Streams'!$G17)),0)))&gt;='Revenue Streams'!$E17)*((MIN(DATE(YEAR((Q$2-N('Revenue Streams'!$G17))),MONTH((Q$2-N('Revenue Streams'!$G17))),1)+DAY('Revenue Streams'!$E17)-1,EOMONTH((Q$2-N('Revenue Streams'!$G17)),0)))&lt;=IF('Revenue Streams'!$F17="",DATE(9999,1,1),'Revenue Streams'!$F17))+((MIN(EOMONTH((Q$2-N('Revenue Streams'!$G17)),0)+DAY('Revenue Streams'!$E17),EOMONTH((Q$2-N('Revenue Streams'!$G17)),1)))&gt;=(Q$2-N('Revenue Streams'!$G17)))*((MIN(EOMONTH((Q$2-N('Revenue Streams'!$G17)),0)+DAY('Revenue Streams'!$E17),EOMONTH((Q$2-N('Revenue Streams'!$G17)),1)))&lt;=(Q$3-N('Revenue Streams'!$G17)))*((MIN(EOMONTH((Q$2-N('Revenue Streams'!$G17)),0)+DAY('Revenue Streams'!$E17),EOMONTH((Q$2-N('Revenue Streams'!$G17)),1)))&gt;='Revenue Streams'!$E17)*((MIN(EOMONTH((Q$2-N('Revenue Streams'!$G17)),0)+DAY('Revenue Streams'!$E17),EOMONTH((Q$2-N('Revenue Streams'!$G17)),1)))&lt;=IF('Revenue Streams'!$F17="",DATE(9999,1,1),'Revenue Streams'!$F17))+((MIN(EOMONTH((Q$2-N('Revenue Streams'!$G17)),1)+DAY('Revenue Streams'!$E17),EOMONTH((Q$2-N('Revenue Streams'!$G17)),2)))&gt;=(Q$2-N('Revenue Streams'!$G17)))*((MIN(EOMONTH((Q$2-N('Revenue Streams'!$G17)),1)+DAY('Revenue Streams'!$E17),EOMONTH((Q$2-N('Revenue Streams'!$G17)),2)))&lt;=(Q$3-N('Revenue Streams'!$G17)))*((MIN(EOMONTH((Q$2-N('Revenue Streams'!$G17)),1)+DAY('Revenue Streams'!$E17),EOMONTH((Q$2-N('Revenue Streams'!$G17)),2)))&gt;='Revenue Streams'!$E17)*((MIN(EOMONTH((Q$2-N('Revenue Streams'!$G17)),1)+DAY('Revenue Streams'!$E17),EOMONTH((Q$2-N('Revenue Streams'!$G17)),2)))&lt;=IF('Revenue Streams'!$F17="",DATE(9999,1,1),'Revenue Streams'!$F17))),IF(('Revenue Streams'!$E17&gt;=(Q$2-N('Revenue Streams'!$G17)))*('Revenue Streams'!$E17&lt;=(Q$3-N('Revenue Streams'!$G17)))=1,'Revenue Streams'!$D17,0)))</f>
        <v/>
      </c>
      <c r="R19" s="22">
        <f>IF(OR('Revenue Streams'!$D17="",'Revenue Streams'!$E17=""),0,IF('Revenue Streams'!$C17="Monthly",'Revenue Streams'!$D17*(((MIN(DATE(YEAR((R$2-N('Revenue Streams'!$G17))),MONTH((R$2-N('Revenue Streams'!$G17))),1)+DAY('Revenue Streams'!$E17)-1,EOMONTH((R$2-N('Revenue Streams'!$G17)),0)))&gt;=(R$2-N('Revenue Streams'!$G17)))*((MIN(DATE(YEAR((R$2-N('Revenue Streams'!$G17))),MONTH((R$2-N('Revenue Streams'!$G17))),1)+DAY('Revenue Streams'!$E17)-1,EOMONTH((R$2-N('Revenue Streams'!$G17)),0)))&lt;=(R$3-N('Revenue Streams'!$G17)))*((MIN(DATE(YEAR((R$2-N('Revenue Streams'!$G17))),MONTH((R$2-N('Revenue Streams'!$G17))),1)+DAY('Revenue Streams'!$E17)-1,EOMONTH((R$2-N('Revenue Streams'!$G17)),0)))&gt;='Revenue Streams'!$E17)*((MIN(DATE(YEAR((R$2-N('Revenue Streams'!$G17))),MONTH((R$2-N('Revenue Streams'!$G17))),1)+DAY('Revenue Streams'!$E17)-1,EOMONTH((R$2-N('Revenue Streams'!$G17)),0)))&lt;=IF('Revenue Streams'!$F17="",DATE(9999,1,1),'Revenue Streams'!$F17))+((MIN(EOMONTH((R$2-N('Revenue Streams'!$G17)),0)+DAY('Revenue Streams'!$E17),EOMONTH((R$2-N('Revenue Streams'!$G17)),1)))&gt;=(R$2-N('Revenue Streams'!$G17)))*((MIN(EOMONTH((R$2-N('Revenue Streams'!$G17)),0)+DAY('Revenue Streams'!$E17),EOMONTH((R$2-N('Revenue Streams'!$G17)),1)))&lt;=(R$3-N('Revenue Streams'!$G17)))*((MIN(EOMONTH((R$2-N('Revenue Streams'!$G17)),0)+DAY('Revenue Streams'!$E17),EOMONTH((R$2-N('Revenue Streams'!$G17)),1)))&gt;='Revenue Streams'!$E17)*((MIN(EOMONTH((R$2-N('Revenue Streams'!$G17)),0)+DAY('Revenue Streams'!$E17),EOMONTH((R$2-N('Revenue Streams'!$G17)),1)))&lt;=IF('Revenue Streams'!$F17="",DATE(9999,1,1),'Revenue Streams'!$F17))+((MIN(EOMONTH((R$2-N('Revenue Streams'!$G17)),1)+DAY('Revenue Streams'!$E17),EOMONTH((R$2-N('Revenue Streams'!$G17)),2)))&gt;=(R$2-N('Revenue Streams'!$G17)))*((MIN(EOMONTH((R$2-N('Revenue Streams'!$G17)),1)+DAY('Revenue Streams'!$E17),EOMONTH((R$2-N('Revenue Streams'!$G17)),2)))&lt;=(R$3-N('Revenue Streams'!$G17)))*((MIN(EOMONTH((R$2-N('Revenue Streams'!$G17)),1)+DAY('Revenue Streams'!$E17),EOMONTH((R$2-N('Revenue Streams'!$G17)),2)))&gt;='Revenue Streams'!$E17)*((MIN(EOMONTH((R$2-N('Revenue Streams'!$G17)),1)+DAY('Revenue Streams'!$E17),EOMONTH((R$2-N('Revenue Streams'!$G17)),2)))&lt;=IF('Revenue Streams'!$F17="",DATE(9999,1,1),'Revenue Streams'!$F17))),IF(('Revenue Streams'!$E17&gt;=(R$2-N('Revenue Streams'!$G17)))*('Revenue Streams'!$E17&lt;=(R$3-N('Revenue Streams'!$G17)))=1,'Revenue Streams'!$D17,0)))</f>
        <v/>
      </c>
      <c r="S19" s="22">
        <f>IF(OR('Revenue Streams'!$D17="",'Revenue Streams'!$E17=""),0,IF('Revenue Streams'!$C17="Monthly",'Revenue Streams'!$D17*(((MIN(DATE(YEAR((S$2-N('Revenue Streams'!$G17))),MONTH((S$2-N('Revenue Streams'!$G17))),1)+DAY('Revenue Streams'!$E17)-1,EOMONTH((S$2-N('Revenue Streams'!$G17)),0)))&gt;=(S$2-N('Revenue Streams'!$G17)))*((MIN(DATE(YEAR((S$2-N('Revenue Streams'!$G17))),MONTH((S$2-N('Revenue Streams'!$G17))),1)+DAY('Revenue Streams'!$E17)-1,EOMONTH((S$2-N('Revenue Streams'!$G17)),0)))&lt;=(S$3-N('Revenue Streams'!$G17)))*((MIN(DATE(YEAR((S$2-N('Revenue Streams'!$G17))),MONTH((S$2-N('Revenue Streams'!$G17))),1)+DAY('Revenue Streams'!$E17)-1,EOMONTH((S$2-N('Revenue Streams'!$G17)),0)))&gt;='Revenue Streams'!$E17)*((MIN(DATE(YEAR((S$2-N('Revenue Streams'!$G17))),MONTH((S$2-N('Revenue Streams'!$G17))),1)+DAY('Revenue Streams'!$E17)-1,EOMONTH((S$2-N('Revenue Streams'!$G17)),0)))&lt;=IF('Revenue Streams'!$F17="",DATE(9999,1,1),'Revenue Streams'!$F17))+((MIN(EOMONTH((S$2-N('Revenue Streams'!$G17)),0)+DAY('Revenue Streams'!$E17),EOMONTH((S$2-N('Revenue Streams'!$G17)),1)))&gt;=(S$2-N('Revenue Streams'!$G17)))*((MIN(EOMONTH((S$2-N('Revenue Streams'!$G17)),0)+DAY('Revenue Streams'!$E17),EOMONTH((S$2-N('Revenue Streams'!$G17)),1)))&lt;=(S$3-N('Revenue Streams'!$G17)))*((MIN(EOMONTH((S$2-N('Revenue Streams'!$G17)),0)+DAY('Revenue Streams'!$E17),EOMONTH((S$2-N('Revenue Streams'!$G17)),1)))&gt;='Revenue Streams'!$E17)*((MIN(EOMONTH((S$2-N('Revenue Streams'!$G17)),0)+DAY('Revenue Streams'!$E17),EOMONTH((S$2-N('Revenue Streams'!$G17)),1)))&lt;=IF('Revenue Streams'!$F17="",DATE(9999,1,1),'Revenue Streams'!$F17))+((MIN(EOMONTH((S$2-N('Revenue Streams'!$G17)),1)+DAY('Revenue Streams'!$E17),EOMONTH((S$2-N('Revenue Streams'!$G17)),2)))&gt;=(S$2-N('Revenue Streams'!$G17)))*((MIN(EOMONTH((S$2-N('Revenue Streams'!$G17)),1)+DAY('Revenue Streams'!$E17),EOMONTH((S$2-N('Revenue Streams'!$G17)),2)))&lt;=(S$3-N('Revenue Streams'!$G17)))*((MIN(EOMONTH((S$2-N('Revenue Streams'!$G17)),1)+DAY('Revenue Streams'!$E17),EOMONTH((S$2-N('Revenue Streams'!$G17)),2)))&gt;='Revenue Streams'!$E17)*((MIN(EOMONTH((S$2-N('Revenue Streams'!$G17)),1)+DAY('Revenue Streams'!$E17),EOMONTH((S$2-N('Revenue Streams'!$G17)),2)))&lt;=IF('Revenue Streams'!$F17="",DATE(9999,1,1),'Revenue Streams'!$F17))),IF(('Revenue Streams'!$E17&gt;=(S$2-N('Revenue Streams'!$G17)))*('Revenue Streams'!$E17&lt;=(S$3-N('Revenue Streams'!$G17)))=1,'Revenue Streams'!$D17,0)))</f>
        <v/>
      </c>
      <c r="T19" s="22">
        <f>IF(OR('Revenue Streams'!$D17="",'Revenue Streams'!$E17=""),0,IF('Revenue Streams'!$C17="Monthly",'Revenue Streams'!$D17*(((MIN(DATE(YEAR((T$2-N('Revenue Streams'!$G17))),MONTH((T$2-N('Revenue Streams'!$G17))),1)+DAY('Revenue Streams'!$E17)-1,EOMONTH((T$2-N('Revenue Streams'!$G17)),0)))&gt;=(T$2-N('Revenue Streams'!$G17)))*((MIN(DATE(YEAR((T$2-N('Revenue Streams'!$G17))),MONTH((T$2-N('Revenue Streams'!$G17))),1)+DAY('Revenue Streams'!$E17)-1,EOMONTH((T$2-N('Revenue Streams'!$G17)),0)))&lt;=(T$3-N('Revenue Streams'!$G17)))*((MIN(DATE(YEAR((T$2-N('Revenue Streams'!$G17))),MONTH((T$2-N('Revenue Streams'!$G17))),1)+DAY('Revenue Streams'!$E17)-1,EOMONTH((T$2-N('Revenue Streams'!$G17)),0)))&gt;='Revenue Streams'!$E17)*((MIN(DATE(YEAR((T$2-N('Revenue Streams'!$G17))),MONTH((T$2-N('Revenue Streams'!$G17))),1)+DAY('Revenue Streams'!$E17)-1,EOMONTH((T$2-N('Revenue Streams'!$G17)),0)))&lt;=IF('Revenue Streams'!$F17="",DATE(9999,1,1),'Revenue Streams'!$F17))+((MIN(EOMONTH((T$2-N('Revenue Streams'!$G17)),0)+DAY('Revenue Streams'!$E17),EOMONTH((T$2-N('Revenue Streams'!$G17)),1)))&gt;=(T$2-N('Revenue Streams'!$G17)))*((MIN(EOMONTH((T$2-N('Revenue Streams'!$G17)),0)+DAY('Revenue Streams'!$E17),EOMONTH((T$2-N('Revenue Streams'!$G17)),1)))&lt;=(T$3-N('Revenue Streams'!$G17)))*((MIN(EOMONTH((T$2-N('Revenue Streams'!$G17)),0)+DAY('Revenue Streams'!$E17),EOMONTH((T$2-N('Revenue Streams'!$G17)),1)))&gt;='Revenue Streams'!$E17)*((MIN(EOMONTH((T$2-N('Revenue Streams'!$G17)),0)+DAY('Revenue Streams'!$E17),EOMONTH((T$2-N('Revenue Streams'!$G17)),1)))&lt;=IF('Revenue Streams'!$F17="",DATE(9999,1,1),'Revenue Streams'!$F17))+((MIN(EOMONTH((T$2-N('Revenue Streams'!$G17)),1)+DAY('Revenue Streams'!$E17),EOMONTH((T$2-N('Revenue Streams'!$G17)),2)))&gt;=(T$2-N('Revenue Streams'!$G17)))*((MIN(EOMONTH((T$2-N('Revenue Streams'!$G17)),1)+DAY('Revenue Streams'!$E17),EOMONTH((T$2-N('Revenue Streams'!$G17)),2)))&lt;=(T$3-N('Revenue Streams'!$G17)))*((MIN(EOMONTH((T$2-N('Revenue Streams'!$G17)),1)+DAY('Revenue Streams'!$E17),EOMONTH((T$2-N('Revenue Streams'!$G17)),2)))&gt;='Revenue Streams'!$E17)*((MIN(EOMONTH((T$2-N('Revenue Streams'!$G17)),1)+DAY('Revenue Streams'!$E17),EOMONTH((T$2-N('Revenue Streams'!$G17)),2)))&lt;=IF('Revenue Streams'!$F17="",DATE(9999,1,1),'Revenue Streams'!$F17))),IF(('Revenue Streams'!$E17&gt;=(T$2-N('Revenue Streams'!$G17)))*('Revenue Streams'!$E17&lt;=(T$3-N('Revenue Streams'!$G17)))=1,'Revenue Streams'!$D17,0)))</f>
        <v/>
      </c>
      <c r="U19" s="22">
        <f>IF(OR('Revenue Streams'!$D17="",'Revenue Streams'!$E17=""),0,IF('Revenue Streams'!$C17="Monthly",'Revenue Streams'!$D17*(((MIN(DATE(YEAR((U$2-N('Revenue Streams'!$G17))),MONTH((U$2-N('Revenue Streams'!$G17))),1)+DAY('Revenue Streams'!$E17)-1,EOMONTH((U$2-N('Revenue Streams'!$G17)),0)))&gt;=(U$2-N('Revenue Streams'!$G17)))*((MIN(DATE(YEAR((U$2-N('Revenue Streams'!$G17))),MONTH((U$2-N('Revenue Streams'!$G17))),1)+DAY('Revenue Streams'!$E17)-1,EOMONTH((U$2-N('Revenue Streams'!$G17)),0)))&lt;=(U$3-N('Revenue Streams'!$G17)))*((MIN(DATE(YEAR((U$2-N('Revenue Streams'!$G17))),MONTH((U$2-N('Revenue Streams'!$G17))),1)+DAY('Revenue Streams'!$E17)-1,EOMONTH((U$2-N('Revenue Streams'!$G17)),0)))&gt;='Revenue Streams'!$E17)*((MIN(DATE(YEAR((U$2-N('Revenue Streams'!$G17))),MONTH((U$2-N('Revenue Streams'!$G17))),1)+DAY('Revenue Streams'!$E17)-1,EOMONTH((U$2-N('Revenue Streams'!$G17)),0)))&lt;=IF('Revenue Streams'!$F17="",DATE(9999,1,1),'Revenue Streams'!$F17))+((MIN(EOMONTH((U$2-N('Revenue Streams'!$G17)),0)+DAY('Revenue Streams'!$E17),EOMONTH((U$2-N('Revenue Streams'!$G17)),1)))&gt;=(U$2-N('Revenue Streams'!$G17)))*((MIN(EOMONTH((U$2-N('Revenue Streams'!$G17)),0)+DAY('Revenue Streams'!$E17),EOMONTH((U$2-N('Revenue Streams'!$G17)),1)))&lt;=(U$3-N('Revenue Streams'!$G17)))*((MIN(EOMONTH((U$2-N('Revenue Streams'!$G17)),0)+DAY('Revenue Streams'!$E17),EOMONTH((U$2-N('Revenue Streams'!$G17)),1)))&gt;='Revenue Streams'!$E17)*((MIN(EOMONTH((U$2-N('Revenue Streams'!$G17)),0)+DAY('Revenue Streams'!$E17),EOMONTH((U$2-N('Revenue Streams'!$G17)),1)))&lt;=IF('Revenue Streams'!$F17="",DATE(9999,1,1),'Revenue Streams'!$F17))+((MIN(EOMONTH((U$2-N('Revenue Streams'!$G17)),1)+DAY('Revenue Streams'!$E17),EOMONTH((U$2-N('Revenue Streams'!$G17)),2)))&gt;=(U$2-N('Revenue Streams'!$G17)))*((MIN(EOMONTH((U$2-N('Revenue Streams'!$G17)),1)+DAY('Revenue Streams'!$E17),EOMONTH((U$2-N('Revenue Streams'!$G17)),2)))&lt;=(U$3-N('Revenue Streams'!$G17)))*((MIN(EOMONTH((U$2-N('Revenue Streams'!$G17)),1)+DAY('Revenue Streams'!$E17),EOMONTH((U$2-N('Revenue Streams'!$G17)),2)))&gt;='Revenue Streams'!$E17)*((MIN(EOMONTH((U$2-N('Revenue Streams'!$G17)),1)+DAY('Revenue Streams'!$E17),EOMONTH((U$2-N('Revenue Streams'!$G17)),2)))&lt;=IF('Revenue Streams'!$F17="",DATE(9999,1,1),'Revenue Streams'!$F17))),IF(('Revenue Streams'!$E17&gt;=(U$2-N('Revenue Streams'!$G17)))*('Revenue Streams'!$E17&lt;=(U$3-N('Revenue Streams'!$G17)))=1,'Revenue Streams'!$D17,0)))</f>
        <v/>
      </c>
      <c r="V19" s="22">
        <f>IF(OR('Revenue Streams'!$D17="",'Revenue Streams'!$E17=""),0,IF('Revenue Streams'!$C17="Monthly",'Revenue Streams'!$D17*(((MIN(DATE(YEAR((V$2-N('Revenue Streams'!$G17))),MONTH((V$2-N('Revenue Streams'!$G17))),1)+DAY('Revenue Streams'!$E17)-1,EOMONTH((V$2-N('Revenue Streams'!$G17)),0)))&gt;=(V$2-N('Revenue Streams'!$G17)))*((MIN(DATE(YEAR((V$2-N('Revenue Streams'!$G17))),MONTH((V$2-N('Revenue Streams'!$G17))),1)+DAY('Revenue Streams'!$E17)-1,EOMONTH((V$2-N('Revenue Streams'!$G17)),0)))&lt;=(V$3-N('Revenue Streams'!$G17)))*((MIN(DATE(YEAR((V$2-N('Revenue Streams'!$G17))),MONTH((V$2-N('Revenue Streams'!$G17))),1)+DAY('Revenue Streams'!$E17)-1,EOMONTH((V$2-N('Revenue Streams'!$G17)),0)))&gt;='Revenue Streams'!$E17)*((MIN(DATE(YEAR((V$2-N('Revenue Streams'!$G17))),MONTH((V$2-N('Revenue Streams'!$G17))),1)+DAY('Revenue Streams'!$E17)-1,EOMONTH((V$2-N('Revenue Streams'!$G17)),0)))&lt;=IF('Revenue Streams'!$F17="",DATE(9999,1,1),'Revenue Streams'!$F17))+((MIN(EOMONTH((V$2-N('Revenue Streams'!$G17)),0)+DAY('Revenue Streams'!$E17),EOMONTH((V$2-N('Revenue Streams'!$G17)),1)))&gt;=(V$2-N('Revenue Streams'!$G17)))*((MIN(EOMONTH((V$2-N('Revenue Streams'!$G17)),0)+DAY('Revenue Streams'!$E17),EOMONTH((V$2-N('Revenue Streams'!$G17)),1)))&lt;=(V$3-N('Revenue Streams'!$G17)))*((MIN(EOMONTH((V$2-N('Revenue Streams'!$G17)),0)+DAY('Revenue Streams'!$E17),EOMONTH((V$2-N('Revenue Streams'!$G17)),1)))&gt;='Revenue Streams'!$E17)*((MIN(EOMONTH((V$2-N('Revenue Streams'!$G17)),0)+DAY('Revenue Streams'!$E17),EOMONTH((V$2-N('Revenue Streams'!$G17)),1)))&lt;=IF('Revenue Streams'!$F17="",DATE(9999,1,1),'Revenue Streams'!$F17))+((MIN(EOMONTH((V$2-N('Revenue Streams'!$G17)),1)+DAY('Revenue Streams'!$E17),EOMONTH((V$2-N('Revenue Streams'!$G17)),2)))&gt;=(V$2-N('Revenue Streams'!$G17)))*((MIN(EOMONTH((V$2-N('Revenue Streams'!$G17)),1)+DAY('Revenue Streams'!$E17),EOMONTH((V$2-N('Revenue Streams'!$G17)),2)))&lt;=(V$3-N('Revenue Streams'!$G17)))*((MIN(EOMONTH((V$2-N('Revenue Streams'!$G17)),1)+DAY('Revenue Streams'!$E17),EOMONTH((V$2-N('Revenue Streams'!$G17)),2)))&gt;='Revenue Streams'!$E17)*((MIN(EOMONTH((V$2-N('Revenue Streams'!$G17)),1)+DAY('Revenue Streams'!$E17),EOMONTH((V$2-N('Revenue Streams'!$G17)),2)))&lt;=IF('Revenue Streams'!$F17="",DATE(9999,1,1),'Revenue Streams'!$F17))),IF(('Revenue Streams'!$E17&gt;=(V$2-N('Revenue Streams'!$G17)))*('Revenue Streams'!$E17&lt;=(V$3-N('Revenue Streams'!$G17)))=1,'Revenue Streams'!$D17,0)))</f>
        <v/>
      </c>
      <c r="W19" s="22">
        <f>IF(OR('Revenue Streams'!$D17="",'Revenue Streams'!$E17=""),0,IF('Revenue Streams'!$C17="Monthly",'Revenue Streams'!$D17*(((MIN(DATE(YEAR((W$2-N('Revenue Streams'!$G17))),MONTH((W$2-N('Revenue Streams'!$G17))),1)+DAY('Revenue Streams'!$E17)-1,EOMONTH((W$2-N('Revenue Streams'!$G17)),0)))&gt;=(W$2-N('Revenue Streams'!$G17)))*((MIN(DATE(YEAR((W$2-N('Revenue Streams'!$G17))),MONTH((W$2-N('Revenue Streams'!$G17))),1)+DAY('Revenue Streams'!$E17)-1,EOMONTH((W$2-N('Revenue Streams'!$G17)),0)))&lt;=(W$3-N('Revenue Streams'!$G17)))*((MIN(DATE(YEAR((W$2-N('Revenue Streams'!$G17))),MONTH((W$2-N('Revenue Streams'!$G17))),1)+DAY('Revenue Streams'!$E17)-1,EOMONTH((W$2-N('Revenue Streams'!$G17)),0)))&gt;='Revenue Streams'!$E17)*((MIN(DATE(YEAR((W$2-N('Revenue Streams'!$G17))),MONTH((W$2-N('Revenue Streams'!$G17))),1)+DAY('Revenue Streams'!$E17)-1,EOMONTH((W$2-N('Revenue Streams'!$G17)),0)))&lt;=IF('Revenue Streams'!$F17="",DATE(9999,1,1),'Revenue Streams'!$F17))+((MIN(EOMONTH((W$2-N('Revenue Streams'!$G17)),0)+DAY('Revenue Streams'!$E17),EOMONTH((W$2-N('Revenue Streams'!$G17)),1)))&gt;=(W$2-N('Revenue Streams'!$G17)))*((MIN(EOMONTH((W$2-N('Revenue Streams'!$G17)),0)+DAY('Revenue Streams'!$E17),EOMONTH((W$2-N('Revenue Streams'!$G17)),1)))&lt;=(W$3-N('Revenue Streams'!$G17)))*((MIN(EOMONTH((W$2-N('Revenue Streams'!$G17)),0)+DAY('Revenue Streams'!$E17),EOMONTH((W$2-N('Revenue Streams'!$G17)),1)))&gt;='Revenue Streams'!$E17)*((MIN(EOMONTH((W$2-N('Revenue Streams'!$G17)),0)+DAY('Revenue Streams'!$E17),EOMONTH((W$2-N('Revenue Streams'!$G17)),1)))&lt;=IF('Revenue Streams'!$F17="",DATE(9999,1,1),'Revenue Streams'!$F17))+((MIN(EOMONTH((W$2-N('Revenue Streams'!$G17)),1)+DAY('Revenue Streams'!$E17),EOMONTH((W$2-N('Revenue Streams'!$G17)),2)))&gt;=(W$2-N('Revenue Streams'!$G17)))*((MIN(EOMONTH((W$2-N('Revenue Streams'!$G17)),1)+DAY('Revenue Streams'!$E17),EOMONTH((W$2-N('Revenue Streams'!$G17)),2)))&lt;=(W$3-N('Revenue Streams'!$G17)))*((MIN(EOMONTH((W$2-N('Revenue Streams'!$G17)),1)+DAY('Revenue Streams'!$E17),EOMONTH((W$2-N('Revenue Streams'!$G17)),2)))&gt;='Revenue Streams'!$E17)*((MIN(EOMONTH((W$2-N('Revenue Streams'!$G17)),1)+DAY('Revenue Streams'!$E17),EOMONTH((W$2-N('Revenue Streams'!$G17)),2)))&lt;=IF('Revenue Streams'!$F17="",DATE(9999,1,1),'Revenue Streams'!$F17))),IF(('Revenue Streams'!$E17&gt;=(W$2-N('Revenue Streams'!$G17)))*('Revenue Streams'!$E17&lt;=(W$3-N('Revenue Streams'!$G17)))=1,'Revenue Streams'!$D17,0)))</f>
        <v/>
      </c>
      <c r="X19" s="22">
        <f>IF(OR('Revenue Streams'!$D17="",'Revenue Streams'!$E17=""),0,IF('Revenue Streams'!$C17="Monthly",'Revenue Streams'!$D17*(((MIN(DATE(YEAR((X$2-N('Revenue Streams'!$G17))),MONTH((X$2-N('Revenue Streams'!$G17))),1)+DAY('Revenue Streams'!$E17)-1,EOMONTH((X$2-N('Revenue Streams'!$G17)),0)))&gt;=(X$2-N('Revenue Streams'!$G17)))*((MIN(DATE(YEAR((X$2-N('Revenue Streams'!$G17))),MONTH((X$2-N('Revenue Streams'!$G17))),1)+DAY('Revenue Streams'!$E17)-1,EOMONTH((X$2-N('Revenue Streams'!$G17)),0)))&lt;=(X$3-N('Revenue Streams'!$G17)))*((MIN(DATE(YEAR((X$2-N('Revenue Streams'!$G17))),MONTH((X$2-N('Revenue Streams'!$G17))),1)+DAY('Revenue Streams'!$E17)-1,EOMONTH((X$2-N('Revenue Streams'!$G17)),0)))&gt;='Revenue Streams'!$E17)*((MIN(DATE(YEAR((X$2-N('Revenue Streams'!$G17))),MONTH((X$2-N('Revenue Streams'!$G17))),1)+DAY('Revenue Streams'!$E17)-1,EOMONTH((X$2-N('Revenue Streams'!$G17)),0)))&lt;=IF('Revenue Streams'!$F17="",DATE(9999,1,1),'Revenue Streams'!$F17))+((MIN(EOMONTH((X$2-N('Revenue Streams'!$G17)),0)+DAY('Revenue Streams'!$E17),EOMONTH((X$2-N('Revenue Streams'!$G17)),1)))&gt;=(X$2-N('Revenue Streams'!$G17)))*((MIN(EOMONTH((X$2-N('Revenue Streams'!$G17)),0)+DAY('Revenue Streams'!$E17),EOMONTH((X$2-N('Revenue Streams'!$G17)),1)))&lt;=(X$3-N('Revenue Streams'!$G17)))*((MIN(EOMONTH((X$2-N('Revenue Streams'!$G17)),0)+DAY('Revenue Streams'!$E17),EOMONTH((X$2-N('Revenue Streams'!$G17)),1)))&gt;='Revenue Streams'!$E17)*((MIN(EOMONTH((X$2-N('Revenue Streams'!$G17)),0)+DAY('Revenue Streams'!$E17),EOMONTH((X$2-N('Revenue Streams'!$G17)),1)))&lt;=IF('Revenue Streams'!$F17="",DATE(9999,1,1),'Revenue Streams'!$F17))+((MIN(EOMONTH((X$2-N('Revenue Streams'!$G17)),1)+DAY('Revenue Streams'!$E17),EOMONTH((X$2-N('Revenue Streams'!$G17)),2)))&gt;=(X$2-N('Revenue Streams'!$G17)))*((MIN(EOMONTH((X$2-N('Revenue Streams'!$G17)),1)+DAY('Revenue Streams'!$E17),EOMONTH((X$2-N('Revenue Streams'!$G17)),2)))&lt;=(X$3-N('Revenue Streams'!$G17)))*((MIN(EOMONTH((X$2-N('Revenue Streams'!$G17)),1)+DAY('Revenue Streams'!$E17),EOMONTH((X$2-N('Revenue Streams'!$G17)),2)))&gt;='Revenue Streams'!$E17)*((MIN(EOMONTH((X$2-N('Revenue Streams'!$G17)),1)+DAY('Revenue Streams'!$E17),EOMONTH((X$2-N('Revenue Streams'!$G17)),2)))&lt;=IF('Revenue Streams'!$F17="",DATE(9999,1,1),'Revenue Streams'!$F17))),IF(('Revenue Streams'!$E17&gt;=(X$2-N('Revenue Streams'!$G17)))*('Revenue Streams'!$E17&lt;=(X$3-N('Revenue Streams'!$G17)))=1,'Revenue Streams'!$D17,0)))</f>
        <v/>
      </c>
      <c r="Y19" s="22">
        <f>IF(OR('Revenue Streams'!$D17="",'Revenue Streams'!$E17=""),0,IF('Revenue Streams'!$C17="Monthly",'Revenue Streams'!$D17*(((MIN(DATE(YEAR((Y$2-N('Revenue Streams'!$G17))),MONTH((Y$2-N('Revenue Streams'!$G17))),1)+DAY('Revenue Streams'!$E17)-1,EOMONTH((Y$2-N('Revenue Streams'!$G17)),0)))&gt;=(Y$2-N('Revenue Streams'!$G17)))*((MIN(DATE(YEAR((Y$2-N('Revenue Streams'!$G17))),MONTH((Y$2-N('Revenue Streams'!$G17))),1)+DAY('Revenue Streams'!$E17)-1,EOMONTH((Y$2-N('Revenue Streams'!$G17)),0)))&lt;=(Y$3-N('Revenue Streams'!$G17)))*((MIN(DATE(YEAR((Y$2-N('Revenue Streams'!$G17))),MONTH((Y$2-N('Revenue Streams'!$G17))),1)+DAY('Revenue Streams'!$E17)-1,EOMONTH((Y$2-N('Revenue Streams'!$G17)),0)))&gt;='Revenue Streams'!$E17)*((MIN(DATE(YEAR((Y$2-N('Revenue Streams'!$G17))),MONTH((Y$2-N('Revenue Streams'!$G17))),1)+DAY('Revenue Streams'!$E17)-1,EOMONTH((Y$2-N('Revenue Streams'!$G17)),0)))&lt;=IF('Revenue Streams'!$F17="",DATE(9999,1,1),'Revenue Streams'!$F17))+((MIN(EOMONTH((Y$2-N('Revenue Streams'!$G17)),0)+DAY('Revenue Streams'!$E17),EOMONTH((Y$2-N('Revenue Streams'!$G17)),1)))&gt;=(Y$2-N('Revenue Streams'!$G17)))*((MIN(EOMONTH((Y$2-N('Revenue Streams'!$G17)),0)+DAY('Revenue Streams'!$E17),EOMONTH((Y$2-N('Revenue Streams'!$G17)),1)))&lt;=(Y$3-N('Revenue Streams'!$G17)))*((MIN(EOMONTH((Y$2-N('Revenue Streams'!$G17)),0)+DAY('Revenue Streams'!$E17),EOMONTH((Y$2-N('Revenue Streams'!$G17)),1)))&gt;='Revenue Streams'!$E17)*((MIN(EOMONTH((Y$2-N('Revenue Streams'!$G17)),0)+DAY('Revenue Streams'!$E17),EOMONTH((Y$2-N('Revenue Streams'!$G17)),1)))&lt;=IF('Revenue Streams'!$F17="",DATE(9999,1,1),'Revenue Streams'!$F17))+((MIN(EOMONTH((Y$2-N('Revenue Streams'!$G17)),1)+DAY('Revenue Streams'!$E17),EOMONTH((Y$2-N('Revenue Streams'!$G17)),2)))&gt;=(Y$2-N('Revenue Streams'!$G17)))*((MIN(EOMONTH((Y$2-N('Revenue Streams'!$G17)),1)+DAY('Revenue Streams'!$E17),EOMONTH((Y$2-N('Revenue Streams'!$G17)),2)))&lt;=(Y$3-N('Revenue Streams'!$G17)))*((MIN(EOMONTH((Y$2-N('Revenue Streams'!$G17)),1)+DAY('Revenue Streams'!$E17),EOMONTH((Y$2-N('Revenue Streams'!$G17)),2)))&gt;='Revenue Streams'!$E17)*((MIN(EOMONTH((Y$2-N('Revenue Streams'!$G17)),1)+DAY('Revenue Streams'!$E17),EOMONTH((Y$2-N('Revenue Streams'!$G17)),2)))&lt;=IF('Revenue Streams'!$F17="",DATE(9999,1,1),'Revenue Streams'!$F17))),IF(('Revenue Streams'!$E17&gt;=(Y$2-N('Revenue Streams'!$G17)))*('Revenue Streams'!$E17&lt;=(Y$3-N('Revenue Streams'!$G17)))=1,'Revenue Streams'!$D17,0)))</f>
        <v/>
      </c>
      <c r="Z19" s="22">
        <f>IF(OR('Revenue Streams'!$D17="",'Revenue Streams'!$E17=""),0,IF('Revenue Streams'!$C17="Monthly",'Revenue Streams'!$D17*(((MIN(DATE(YEAR((Z$2-N('Revenue Streams'!$G17))),MONTH((Z$2-N('Revenue Streams'!$G17))),1)+DAY('Revenue Streams'!$E17)-1,EOMONTH((Z$2-N('Revenue Streams'!$G17)),0)))&gt;=(Z$2-N('Revenue Streams'!$G17)))*((MIN(DATE(YEAR((Z$2-N('Revenue Streams'!$G17))),MONTH((Z$2-N('Revenue Streams'!$G17))),1)+DAY('Revenue Streams'!$E17)-1,EOMONTH((Z$2-N('Revenue Streams'!$G17)),0)))&lt;=(Z$3-N('Revenue Streams'!$G17)))*((MIN(DATE(YEAR((Z$2-N('Revenue Streams'!$G17))),MONTH((Z$2-N('Revenue Streams'!$G17))),1)+DAY('Revenue Streams'!$E17)-1,EOMONTH((Z$2-N('Revenue Streams'!$G17)),0)))&gt;='Revenue Streams'!$E17)*((MIN(DATE(YEAR((Z$2-N('Revenue Streams'!$G17))),MONTH((Z$2-N('Revenue Streams'!$G17))),1)+DAY('Revenue Streams'!$E17)-1,EOMONTH((Z$2-N('Revenue Streams'!$G17)),0)))&lt;=IF('Revenue Streams'!$F17="",DATE(9999,1,1),'Revenue Streams'!$F17))+((MIN(EOMONTH((Z$2-N('Revenue Streams'!$G17)),0)+DAY('Revenue Streams'!$E17),EOMONTH((Z$2-N('Revenue Streams'!$G17)),1)))&gt;=(Z$2-N('Revenue Streams'!$G17)))*((MIN(EOMONTH((Z$2-N('Revenue Streams'!$G17)),0)+DAY('Revenue Streams'!$E17),EOMONTH((Z$2-N('Revenue Streams'!$G17)),1)))&lt;=(Z$3-N('Revenue Streams'!$G17)))*((MIN(EOMONTH((Z$2-N('Revenue Streams'!$G17)),0)+DAY('Revenue Streams'!$E17),EOMONTH((Z$2-N('Revenue Streams'!$G17)),1)))&gt;='Revenue Streams'!$E17)*((MIN(EOMONTH((Z$2-N('Revenue Streams'!$G17)),0)+DAY('Revenue Streams'!$E17),EOMONTH((Z$2-N('Revenue Streams'!$G17)),1)))&lt;=IF('Revenue Streams'!$F17="",DATE(9999,1,1),'Revenue Streams'!$F17))+((MIN(EOMONTH((Z$2-N('Revenue Streams'!$G17)),1)+DAY('Revenue Streams'!$E17),EOMONTH((Z$2-N('Revenue Streams'!$G17)),2)))&gt;=(Z$2-N('Revenue Streams'!$G17)))*((MIN(EOMONTH((Z$2-N('Revenue Streams'!$G17)),1)+DAY('Revenue Streams'!$E17),EOMONTH((Z$2-N('Revenue Streams'!$G17)),2)))&lt;=(Z$3-N('Revenue Streams'!$G17)))*((MIN(EOMONTH((Z$2-N('Revenue Streams'!$G17)),1)+DAY('Revenue Streams'!$E17),EOMONTH((Z$2-N('Revenue Streams'!$G17)),2)))&gt;='Revenue Streams'!$E17)*((MIN(EOMONTH((Z$2-N('Revenue Streams'!$G17)),1)+DAY('Revenue Streams'!$E17),EOMONTH((Z$2-N('Revenue Streams'!$G17)),2)))&lt;=IF('Revenue Streams'!$F17="",DATE(9999,1,1),'Revenue Streams'!$F17))),IF(('Revenue Streams'!$E17&gt;=(Z$2-N('Revenue Streams'!$G17)))*('Revenue Streams'!$E17&lt;=(Z$3-N('Revenue Streams'!$G17)))=1,'Revenue Streams'!$D17,0)))</f>
        <v/>
      </c>
      <c r="AA19" s="22">
        <f>IF(OR('Revenue Streams'!$D17="",'Revenue Streams'!$E17=""),0,IF('Revenue Streams'!$C17="Monthly",'Revenue Streams'!$D17*(((MIN(DATE(YEAR((AA$2-N('Revenue Streams'!$G17))),MONTH((AA$2-N('Revenue Streams'!$G17))),1)+DAY('Revenue Streams'!$E17)-1,EOMONTH((AA$2-N('Revenue Streams'!$G17)),0)))&gt;=(AA$2-N('Revenue Streams'!$G17)))*((MIN(DATE(YEAR((AA$2-N('Revenue Streams'!$G17))),MONTH((AA$2-N('Revenue Streams'!$G17))),1)+DAY('Revenue Streams'!$E17)-1,EOMONTH((AA$2-N('Revenue Streams'!$G17)),0)))&lt;=(AA$3-N('Revenue Streams'!$G17)))*((MIN(DATE(YEAR((AA$2-N('Revenue Streams'!$G17))),MONTH((AA$2-N('Revenue Streams'!$G17))),1)+DAY('Revenue Streams'!$E17)-1,EOMONTH((AA$2-N('Revenue Streams'!$G17)),0)))&gt;='Revenue Streams'!$E17)*((MIN(DATE(YEAR((AA$2-N('Revenue Streams'!$G17))),MONTH((AA$2-N('Revenue Streams'!$G17))),1)+DAY('Revenue Streams'!$E17)-1,EOMONTH((AA$2-N('Revenue Streams'!$G17)),0)))&lt;=IF('Revenue Streams'!$F17="",DATE(9999,1,1),'Revenue Streams'!$F17))+((MIN(EOMONTH((AA$2-N('Revenue Streams'!$G17)),0)+DAY('Revenue Streams'!$E17),EOMONTH((AA$2-N('Revenue Streams'!$G17)),1)))&gt;=(AA$2-N('Revenue Streams'!$G17)))*((MIN(EOMONTH((AA$2-N('Revenue Streams'!$G17)),0)+DAY('Revenue Streams'!$E17),EOMONTH((AA$2-N('Revenue Streams'!$G17)),1)))&lt;=(AA$3-N('Revenue Streams'!$G17)))*((MIN(EOMONTH((AA$2-N('Revenue Streams'!$G17)),0)+DAY('Revenue Streams'!$E17),EOMONTH((AA$2-N('Revenue Streams'!$G17)),1)))&gt;='Revenue Streams'!$E17)*((MIN(EOMONTH((AA$2-N('Revenue Streams'!$G17)),0)+DAY('Revenue Streams'!$E17),EOMONTH((AA$2-N('Revenue Streams'!$G17)),1)))&lt;=IF('Revenue Streams'!$F17="",DATE(9999,1,1),'Revenue Streams'!$F17))+((MIN(EOMONTH((AA$2-N('Revenue Streams'!$G17)),1)+DAY('Revenue Streams'!$E17),EOMONTH((AA$2-N('Revenue Streams'!$G17)),2)))&gt;=(AA$2-N('Revenue Streams'!$G17)))*((MIN(EOMONTH((AA$2-N('Revenue Streams'!$G17)),1)+DAY('Revenue Streams'!$E17),EOMONTH((AA$2-N('Revenue Streams'!$G17)),2)))&lt;=(AA$3-N('Revenue Streams'!$G17)))*((MIN(EOMONTH((AA$2-N('Revenue Streams'!$G17)),1)+DAY('Revenue Streams'!$E17),EOMONTH((AA$2-N('Revenue Streams'!$G17)),2)))&gt;='Revenue Streams'!$E17)*((MIN(EOMONTH((AA$2-N('Revenue Streams'!$G17)),1)+DAY('Revenue Streams'!$E17),EOMONTH((AA$2-N('Revenue Streams'!$G17)),2)))&lt;=IF('Revenue Streams'!$F17="",DATE(9999,1,1),'Revenue Streams'!$F17))),IF(('Revenue Streams'!$E17&gt;=(AA$2-N('Revenue Streams'!$G17)))*('Revenue Streams'!$E17&lt;=(AA$3-N('Revenue Streams'!$G17)))=1,'Revenue Streams'!$D17,0)))</f>
        <v/>
      </c>
      <c r="AB19" s="22">
        <f>IF(OR('Revenue Streams'!$D17="",'Revenue Streams'!$E17=""),0,IF('Revenue Streams'!$C17="Monthly",'Revenue Streams'!$D17*(((MIN(DATE(YEAR((AB$2-N('Revenue Streams'!$G17))),MONTH((AB$2-N('Revenue Streams'!$G17))),1)+DAY('Revenue Streams'!$E17)-1,EOMONTH((AB$2-N('Revenue Streams'!$G17)),0)))&gt;=(AB$2-N('Revenue Streams'!$G17)))*((MIN(DATE(YEAR((AB$2-N('Revenue Streams'!$G17))),MONTH((AB$2-N('Revenue Streams'!$G17))),1)+DAY('Revenue Streams'!$E17)-1,EOMONTH((AB$2-N('Revenue Streams'!$G17)),0)))&lt;=(AB$3-N('Revenue Streams'!$G17)))*((MIN(DATE(YEAR((AB$2-N('Revenue Streams'!$G17))),MONTH((AB$2-N('Revenue Streams'!$G17))),1)+DAY('Revenue Streams'!$E17)-1,EOMONTH((AB$2-N('Revenue Streams'!$G17)),0)))&gt;='Revenue Streams'!$E17)*((MIN(DATE(YEAR((AB$2-N('Revenue Streams'!$G17))),MONTH((AB$2-N('Revenue Streams'!$G17))),1)+DAY('Revenue Streams'!$E17)-1,EOMONTH((AB$2-N('Revenue Streams'!$G17)),0)))&lt;=IF('Revenue Streams'!$F17="",DATE(9999,1,1),'Revenue Streams'!$F17))+((MIN(EOMONTH((AB$2-N('Revenue Streams'!$G17)),0)+DAY('Revenue Streams'!$E17),EOMONTH((AB$2-N('Revenue Streams'!$G17)),1)))&gt;=(AB$2-N('Revenue Streams'!$G17)))*((MIN(EOMONTH((AB$2-N('Revenue Streams'!$G17)),0)+DAY('Revenue Streams'!$E17),EOMONTH((AB$2-N('Revenue Streams'!$G17)),1)))&lt;=(AB$3-N('Revenue Streams'!$G17)))*((MIN(EOMONTH((AB$2-N('Revenue Streams'!$G17)),0)+DAY('Revenue Streams'!$E17),EOMONTH((AB$2-N('Revenue Streams'!$G17)),1)))&gt;='Revenue Streams'!$E17)*((MIN(EOMONTH((AB$2-N('Revenue Streams'!$G17)),0)+DAY('Revenue Streams'!$E17),EOMONTH((AB$2-N('Revenue Streams'!$G17)),1)))&lt;=IF('Revenue Streams'!$F17="",DATE(9999,1,1),'Revenue Streams'!$F17))+((MIN(EOMONTH((AB$2-N('Revenue Streams'!$G17)),1)+DAY('Revenue Streams'!$E17),EOMONTH((AB$2-N('Revenue Streams'!$G17)),2)))&gt;=(AB$2-N('Revenue Streams'!$G17)))*((MIN(EOMONTH((AB$2-N('Revenue Streams'!$G17)),1)+DAY('Revenue Streams'!$E17),EOMONTH((AB$2-N('Revenue Streams'!$G17)),2)))&lt;=(AB$3-N('Revenue Streams'!$G17)))*((MIN(EOMONTH((AB$2-N('Revenue Streams'!$G17)),1)+DAY('Revenue Streams'!$E17),EOMONTH((AB$2-N('Revenue Streams'!$G17)),2)))&gt;='Revenue Streams'!$E17)*((MIN(EOMONTH((AB$2-N('Revenue Streams'!$G17)),1)+DAY('Revenue Streams'!$E17),EOMONTH((AB$2-N('Revenue Streams'!$G17)),2)))&lt;=IF('Revenue Streams'!$F17="",DATE(9999,1,1),'Revenue Streams'!$F17))),IF(('Revenue Streams'!$E17&gt;=(AB$2-N('Revenue Streams'!$G17)))*('Revenue Streams'!$E17&lt;=(AB$3-N('Revenue Streams'!$G17)))=1,'Revenue Streams'!$D17,0)))</f>
        <v/>
      </c>
    </row>
    <row r="20" ht="15" customHeight="1" s="23">
      <c r="A20" s="22">
        <f>IF('Revenue Streams'!$B18="","",'Revenue Streams'!$B18)</f>
        <v/>
      </c>
      <c r="B20" s="22">
        <f>IF('Revenue Streams'!$A18="","",'Revenue Streams'!$A18)</f>
        <v/>
      </c>
      <c r="C20" s="22">
        <f>IF(OR('Revenue Streams'!$D18="",'Revenue Streams'!$E18=""),0,IF('Revenue Streams'!$C18="Monthly",'Revenue Streams'!$D18*(((MIN(DATE(YEAR((C$2-N('Revenue Streams'!$G18))),MONTH((C$2-N('Revenue Streams'!$G18))),1)+DAY('Revenue Streams'!$E18)-1,EOMONTH((C$2-N('Revenue Streams'!$G18)),0)))&gt;=(C$2-N('Revenue Streams'!$G18)))*((MIN(DATE(YEAR((C$2-N('Revenue Streams'!$G18))),MONTH((C$2-N('Revenue Streams'!$G18))),1)+DAY('Revenue Streams'!$E18)-1,EOMONTH((C$2-N('Revenue Streams'!$G18)),0)))&lt;=(C$3-N('Revenue Streams'!$G18)))*((MIN(DATE(YEAR((C$2-N('Revenue Streams'!$G18))),MONTH((C$2-N('Revenue Streams'!$G18))),1)+DAY('Revenue Streams'!$E18)-1,EOMONTH((C$2-N('Revenue Streams'!$G18)),0)))&gt;='Revenue Streams'!$E18)*((MIN(DATE(YEAR((C$2-N('Revenue Streams'!$G18))),MONTH((C$2-N('Revenue Streams'!$G18))),1)+DAY('Revenue Streams'!$E18)-1,EOMONTH((C$2-N('Revenue Streams'!$G18)),0)))&lt;=IF('Revenue Streams'!$F18="",DATE(9999,1,1),'Revenue Streams'!$F18))+((MIN(EOMONTH((C$2-N('Revenue Streams'!$G18)),0)+DAY('Revenue Streams'!$E18),EOMONTH((C$2-N('Revenue Streams'!$G18)),1)))&gt;=(C$2-N('Revenue Streams'!$G18)))*((MIN(EOMONTH((C$2-N('Revenue Streams'!$G18)),0)+DAY('Revenue Streams'!$E18),EOMONTH((C$2-N('Revenue Streams'!$G18)),1)))&lt;=(C$3-N('Revenue Streams'!$G18)))*((MIN(EOMONTH((C$2-N('Revenue Streams'!$G18)),0)+DAY('Revenue Streams'!$E18),EOMONTH((C$2-N('Revenue Streams'!$G18)),1)))&gt;='Revenue Streams'!$E18)*((MIN(EOMONTH((C$2-N('Revenue Streams'!$G18)),0)+DAY('Revenue Streams'!$E18),EOMONTH((C$2-N('Revenue Streams'!$G18)),1)))&lt;=IF('Revenue Streams'!$F18="",DATE(9999,1,1),'Revenue Streams'!$F18))+((MIN(EOMONTH((C$2-N('Revenue Streams'!$G18)),1)+DAY('Revenue Streams'!$E18),EOMONTH((C$2-N('Revenue Streams'!$G18)),2)))&gt;=(C$2-N('Revenue Streams'!$G18)))*((MIN(EOMONTH((C$2-N('Revenue Streams'!$G18)),1)+DAY('Revenue Streams'!$E18),EOMONTH((C$2-N('Revenue Streams'!$G18)),2)))&lt;=(C$3-N('Revenue Streams'!$G18)))*((MIN(EOMONTH((C$2-N('Revenue Streams'!$G18)),1)+DAY('Revenue Streams'!$E18),EOMONTH((C$2-N('Revenue Streams'!$G18)),2)))&gt;='Revenue Streams'!$E18)*((MIN(EOMONTH((C$2-N('Revenue Streams'!$G18)),1)+DAY('Revenue Streams'!$E18),EOMONTH((C$2-N('Revenue Streams'!$G18)),2)))&lt;=IF('Revenue Streams'!$F18="",DATE(9999,1,1),'Revenue Streams'!$F18))),IF(('Revenue Streams'!$E18&gt;=(C$2-N('Revenue Streams'!$G18)))*('Revenue Streams'!$E18&lt;=(C$3-N('Revenue Streams'!$G18)))=1,'Revenue Streams'!$D18,0)))</f>
        <v/>
      </c>
      <c r="D20" s="22">
        <f>IF(OR('Revenue Streams'!$D18="",'Revenue Streams'!$E18=""),0,IF('Revenue Streams'!$C18="Monthly",'Revenue Streams'!$D18*(((MIN(DATE(YEAR((D$2-N('Revenue Streams'!$G18))),MONTH((D$2-N('Revenue Streams'!$G18))),1)+DAY('Revenue Streams'!$E18)-1,EOMONTH((D$2-N('Revenue Streams'!$G18)),0)))&gt;=(D$2-N('Revenue Streams'!$G18)))*((MIN(DATE(YEAR((D$2-N('Revenue Streams'!$G18))),MONTH((D$2-N('Revenue Streams'!$G18))),1)+DAY('Revenue Streams'!$E18)-1,EOMONTH((D$2-N('Revenue Streams'!$G18)),0)))&lt;=(D$3-N('Revenue Streams'!$G18)))*((MIN(DATE(YEAR((D$2-N('Revenue Streams'!$G18))),MONTH((D$2-N('Revenue Streams'!$G18))),1)+DAY('Revenue Streams'!$E18)-1,EOMONTH((D$2-N('Revenue Streams'!$G18)),0)))&gt;='Revenue Streams'!$E18)*((MIN(DATE(YEAR((D$2-N('Revenue Streams'!$G18))),MONTH((D$2-N('Revenue Streams'!$G18))),1)+DAY('Revenue Streams'!$E18)-1,EOMONTH((D$2-N('Revenue Streams'!$G18)),0)))&lt;=IF('Revenue Streams'!$F18="",DATE(9999,1,1),'Revenue Streams'!$F18))+((MIN(EOMONTH((D$2-N('Revenue Streams'!$G18)),0)+DAY('Revenue Streams'!$E18),EOMONTH((D$2-N('Revenue Streams'!$G18)),1)))&gt;=(D$2-N('Revenue Streams'!$G18)))*((MIN(EOMONTH((D$2-N('Revenue Streams'!$G18)),0)+DAY('Revenue Streams'!$E18),EOMONTH((D$2-N('Revenue Streams'!$G18)),1)))&lt;=(D$3-N('Revenue Streams'!$G18)))*((MIN(EOMONTH((D$2-N('Revenue Streams'!$G18)),0)+DAY('Revenue Streams'!$E18),EOMONTH((D$2-N('Revenue Streams'!$G18)),1)))&gt;='Revenue Streams'!$E18)*((MIN(EOMONTH((D$2-N('Revenue Streams'!$G18)),0)+DAY('Revenue Streams'!$E18),EOMONTH((D$2-N('Revenue Streams'!$G18)),1)))&lt;=IF('Revenue Streams'!$F18="",DATE(9999,1,1),'Revenue Streams'!$F18))+((MIN(EOMONTH((D$2-N('Revenue Streams'!$G18)),1)+DAY('Revenue Streams'!$E18),EOMONTH((D$2-N('Revenue Streams'!$G18)),2)))&gt;=(D$2-N('Revenue Streams'!$G18)))*((MIN(EOMONTH((D$2-N('Revenue Streams'!$G18)),1)+DAY('Revenue Streams'!$E18),EOMONTH((D$2-N('Revenue Streams'!$G18)),2)))&lt;=(D$3-N('Revenue Streams'!$G18)))*((MIN(EOMONTH((D$2-N('Revenue Streams'!$G18)),1)+DAY('Revenue Streams'!$E18),EOMONTH((D$2-N('Revenue Streams'!$G18)),2)))&gt;='Revenue Streams'!$E18)*((MIN(EOMONTH((D$2-N('Revenue Streams'!$G18)),1)+DAY('Revenue Streams'!$E18),EOMONTH((D$2-N('Revenue Streams'!$G18)),2)))&lt;=IF('Revenue Streams'!$F18="",DATE(9999,1,1),'Revenue Streams'!$F18))),IF(('Revenue Streams'!$E18&gt;=(D$2-N('Revenue Streams'!$G18)))*('Revenue Streams'!$E18&lt;=(D$3-N('Revenue Streams'!$G18)))=1,'Revenue Streams'!$D18,0)))</f>
        <v/>
      </c>
      <c r="E20" s="22">
        <f>IF(OR('Revenue Streams'!$D18="",'Revenue Streams'!$E18=""),0,IF('Revenue Streams'!$C18="Monthly",'Revenue Streams'!$D18*(((MIN(DATE(YEAR((E$2-N('Revenue Streams'!$G18))),MONTH((E$2-N('Revenue Streams'!$G18))),1)+DAY('Revenue Streams'!$E18)-1,EOMONTH((E$2-N('Revenue Streams'!$G18)),0)))&gt;=(E$2-N('Revenue Streams'!$G18)))*((MIN(DATE(YEAR((E$2-N('Revenue Streams'!$G18))),MONTH((E$2-N('Revenue Streams'!$G18))),1)+DAY('Revenue Streams'!$E18)-1,EOMONTH((E$2-N('Revenue Streams'!$G18)),0)))&lt;=(E$3-N('Revenue Streams'!$G18)))*((MIN(DATE(YEAR((E$2-N('Revenue Streams'!$G18))),MONTH((E$2-N('Revenue Streams'!$G18))),1)+DAY('Revenue Streams'!$E18)-1,EOMONTH((E$2-N('Revenue Streams'!$G18)),0)))&gt;='Revenue Streams'!$E18)*((MIN(DATE(YEAR((E$2-N('Revenue Streams'!$G18))),MONTH((E$2-N('Revenue Streams'!$G18))),1)+DAY('Revenue Streams'!$E18)-1,EOMONTH((E$2-N('Revenue Streams'!$G18)),0)))&lt;=IF('Revenue Streams'!$F18="",DATE(9999,1,1),'Revenue Streams'!$F18))+((MIN(EOMONTH((E$2-N('Revenue Streams'!$G18)),0)+DAY('Revenue Streams'!$E18),EOMONTH((E$2-N('Revenue Streams'!$G18)),1)))&gt;=(E$2-N('Revenue Streams'!$G18)))*((MIN(EOMONTH((E$2-N('Revenue Streams'!$G18)),0)+DAY('Revenue Streams'!$E18),EOMONTH((E$2-N('Revenue Streams'!$G18)),1)))&lt;=(E$3-N('Revenue Streams'!$G18)))*((MIN(EOMONTH((E$2-N('Revenue Streams'!$G18)),0)+DAY('Revenue Streams'!$E18),EOMONTH((E$2-N('Revenue Streams'!$G18)),1)))&gt;='Revenue Streams'!$E18)*((MIN(EOMONTH((E$2-N('Revenue Streams'!$G18)),0)+DAY('Revenue Streams'!$E18),EOMONTH((E$2-N('Revenue Streams'!$G18)),1)))&lt;=IF('Revenue Streams'!$F18="",DATE(9999,1,1),'Revenue Streams'!$F18))+((MIN(EOMONTH((E$2-N('Revenue Streams'!$G18)),1)+DAY('Revenue Streams'!$E18),EOMONTH((E$2-N('Revenue Streams'!$G18)),2)))&gt;=(E$2-N('Revenue Streams'!$G18)))*((MIN(EOMONTH((E$2-N('Revenue Streams'!$G18)),1)+DAY('Revenue Streams'!$E18),EOMONTH((E$2-N('Revenue Streams'!$G18)),2)))&lt;=(E$3-N('Revenue Streams'!$G18)))*((MIN(EOMONTH((E$2-N('Revenue Streams'!$G18)),1)+DAY('Revenue Streams'!$E18),EOMONTH((E$2-N('Revenue Streams'!$G18)),2)))&gt;='Revenue Streams'!$E18)*((MIN(EOMONTH((E$2-N('Revenue Streams'!$G18)),1)+DAY('Revenue Streams'!$E18),EOMONTH((E$2-N('Revenue Streams'!$G18)),2)))&lt;=IF('Revenue Streams'!$F18="",DATE(9999,1,1),'Revenue Streams'!$F18))),IF(('Revenue Streams'!$E18&gt;=(E$2-N('Revenue Streams'!$G18)))*('Revenue Streams'!$E18&lt;=(E$3-N('Revenue Streams'!$G18)))=1,'Revenue Streams'!$D18,0)))</f>
        <v/>
      </c>
      <c r="F20" s="22">
        <f>IF(OR('Revenue Streams'!$D18="",'Revenue Streams'!$E18=""),0,IF('Revenue Streams'!$C18="Monthly",'Revenue Streams'!$D18*(((MIN(DATE(YEAR((F$2-N('Revenue Streams'!$G18))),MONTH((F$2-N('Revenue Streams'!$G18))),1)+DAY('Revenue Streams'!$E18)-1,EOMONTH((F$2-N('Revenue Streams'!$G18)),0)))&gt;=(F$2-N('Revenue Streams'!$G18)))*((MIN(DATE(YEAR((F$2-N('Revenue Streams'!$G18))),MONTH((F$2-N('Revenue Streams'!$G18))),1)+DAY('Revenue Streams'!$E18)-1,EOMONTH((F$2-N('Revenue Streams'!$G18)),0)))&lt;=(F$3-N('Revenue Streams'!$G18)))*((MIN(DATE(YEAR((F$2-N('Revenue Streams'!$G18))),MONTH((F$2-N('Revenue Streams'!$G18))),1)+DAY('Revenue Streams'!$E18)-1,EOMONTH((F$2-N('Revenue Streams'!$G18)),0)))&gt;='Revenue Streams'!$E18)*((MIN(DATE(YEAR((F$2-N('Revenue Streams'!$G18))),MONTH((F$2-N('Revenue Streams'!$G18))),1)+DAY('Revenue Streams'!$E18)-1,EOMONTH((F$2-N('Revenue Streams'!$G18)),0)))&lt;=IF('Revenue Streams'!$F18="",DATE(9999,1,1),'Revenue Streams'!$F18))+((MIN(EOMONTH((F$2-N('Revenue Streams'!$G18)),0)+DAY('Revenue Streams'!$E18),EOMONTH((F$2-N('Revenue Streams'!$G18)),1)))&gt;=(F$2-N('Revenue Streams'!$G18)))*((MIN(EOMONTH((F$2-N('Revenue Streams'!$G18)),0)+DAY('Revenue Streams'!$E18),EOMONTH((F$2-N('Revenue Streams'!$G18)),1)))&lt;=(F$3-N('Revenue Streams'!$G18)))*((MIN(EOMONTH((F$2-N('Revenue Streams'!$G18)),0)+DAY('Revenue Streams'!$E18),EOMONTH((F$2-N('Revenue Streams'!$G18)),1)))&gt;='Revenue Streams'!$E18)*((MIN(EOMONTH((F$2-N('Revenue Streams'!$G18)),0)+DAY('Revenue Streams'!$E18),EOMONTH((F$2-N('Revenue Streams'!$G18)),1)))&lt;=IF('Revenue Streams'!$F18="",DATE(9999,1,1),'Revenue Streams'!$F18))+((MIN(EOMONTH((F$2-N('Revenue Streams'!$G18)),1)+DAY('Revenue Streams'!$E18),EOMONTH((F$2-N('Revenue Streams'!$G18)),2)))&gt;=(F$2-N('Revenue Streams'!$G18)))*((MIN(EOMONTH((F$2-N('Revenue Streams'!$G18)),1)+DAY('Revenue Streams'!$E18),EOMONTH((F$2-N('Revenue Streams'!$G18)),2)))&lt;=(F$3-N('Revenue Streams'!$G18)))*((MIN(EOMONTH((F$2-N('Revenue Streams'!$G18)),1)+DAY('Revenue Streams'!$E18),EOMONTH((F$2-N('Revenue Streams'!$G18)),2)))&gt;='Revenue Streams'!$E18)*((MIN(EOMONTH((F$2-N('Revenue Streams'!$G18)),1)+DAY('Revenue Streams'!$E18),EOMONTH((F$2-N('Revenue Streams'!$G18)),2)))&lt;=IF('Revenue Streams'!$F18="",DATE(9999,1,1),'Revenue Streams'!$F18))),IF(('Revenue Streams'!$E18&gt;=(F$2-N('Revenue Streams'!$G18)))*('Revenue Streams'!$E18&lt;=(F$3-N('Revenue Streams'!$G18)))=1,'Revenue Streams'!$D18,0)))</f>
        <v/>
      </c>
      <c r="G20" s="22">
        <f>IF(OR('Revenue Streams'!$D18="",'Revenue Streams'!$E18=""),0,IF('Revenue Streams'!$C18="Monthly",'Revenue Streams'!$D18*(((MIN(DATE(YEAR((G$2-N('Revenue Streams'!$G18))),MONTH((G$2-N('Revenue Streams'!$G18))),1)+DAY('Revenue Streams'!$E18)-1,EOMONTH((G$2-N('Revenue Streams'!$G18)),0)))&gt;=(G$2-N('Revenue Streams'!$G18)))*((MIN(DATE(YEAR((G$2-N('Revenue Streams'!$G18))),MONTH((G$2-N('Revenue Streams'!$G18))),1)+DAY('Revenue Streams'!$E18)-1,EOMONTH((G$2-N('Revenue Streams'!$G18)),0)))&lt;=(G$3-N('Revenue Streams'!$G18)))*((MIN(DATE(YEAR((G$2-N('Revenue Streams'!$G18))),MONTH((G$2-N('Revenue Streams'!$G18))),1)+DAY('Revenue Streams'!$E18)-1,EOMONTH((G$2-N('Revenue Streams'!$G18)),0)))&gt;='Revenue Streams'!$E18)*((MIN(DATE(YEAR((G$2-N('Revenue Streams'!$G18))),MONTH((G$2-N('Revenue Streams'!$G18))),1)+DAY('Revenue Streams'!$E18)-1,EOMONTH((G$2-N('Revenue Streams'!$G18)),0)))&lt;=IF('Revenue Streams'!$F18="",DATE(9999,1,1),'Revenue Streams'!$F18))+((MIN(EOMONTH((G$2-N('Revenue Streams'!$G18)),0)+DAY('Revenue Streams'!$E18),EOMONTH((G$2-N('Revenue Streams'!$G18)),1)))&gt;=(G$2-N('Revenue Streams'!$G18)))*((MIN(EOMONTH((G$2-N('Revenue Streams'!$G18)),0)+DAY('Revenue Streams'!$E18),EOMONTH((G$2-N('Revenue Streams'!$G18)),1)))&lt;=(G$3-N('Revenue Streams'!$G18)))*((MIN(EOMONTH((G$2-N('Revenue Streams'!$G18)),0)+DAY('Revenue Streams'!$E18),EOMONTH((G$2-N('Revenue Streams'!$G18)),1)))&gt;='Revenue Streams'!$E18)*((MIN(EOMONTH((G$2-N('Revenue Streams'!$G18)),0)+DAY('Revenue Streams'!$E18),EOMONTH((G$2-N('Revenue Streams'!$G18)),1)))&lt;=IF('Revenue Streams'!$F18="",DATE(9999,1,1),'Revenue Streams'!$F18))+((MIN(EOMONTH((G$2-N('Revenue Streams'!$G18)),1)+DAY('Revenue Streams'!$E18),EOMONTH((G$2-N('Revenue Streams'!$G18)),2)))&gt;=(G$2-N('Revenue Streams'!$G18)))*((MIN(EOMONTH((G$2-N('Revenue Streams'!$G18)),1)+DAY('Revenue Streams'!$E18),EOMONTH((G$2-N('Revenue Streams'!$G18)),2)))&lt;=(G$3-N('Revenue Streams'!$G18)))*((MIN(EOMONTH((G$2-N('Revenue Streams'!$G18)),1)+DAY('Revenue Streams'!$E18),EOMONTH((G$2-N('Revenue Streams'!$G18)),2)))&gt;='Revenue Streams'!$E18)*((MIN(EOMONTH((G$2-N('Revenue Streams'!$G18)),1)+DAY('Revenue Streams'!$E18),EOMONTH((G$2-N('Revenue Streams'!$G18)),2)))&lt;=IF('Revenue Streams'!$F18="",DATE(9999,1,1),'Revenue Streams'!$F18))),IF(('Revenue Streams'!$E18&gt;=(G$2-N('Revenue Streams'!$G18)))*('Revenue Streams'!$E18&lt;=(G$3-N('Revenue Streams'!$G18)))=1,'Revenue Streams'!$D18,0)))</f>
        <v/>
      </c>
      <c r="H20" s="22">
        <f>IF(OR('Revenue Streams'!$D18="",'Revenue Streams'!$E18=""),0,IF('Revenue Streams'!$C18="Monthly",'Revenue Streams'!$D18*(((MIN(DATE(YEAR((H$2-N('Revenue Streams'!$G18))),MONTH((H$2-N('Revenue Streams'!$G18))),1)+DAY('Revenue Streams'!$E18)-1,EOMONTH((H$2-N('Revenue Streams'!$G18)),0)))&gt;=(H$2-N('Revenue Streams'!$G18)))*((MIN(DATE(YEAR((H$2-N('Revenue Streams'!$G18))),MONTH((H$2-N('Revenue Streams'!$G18))),1)+DAY('Revenue Streams'!$E18)-1,EOMONTH((H$2-N('Revenue Streams'!$G18)),0)))&lt;=(H$3-N('Revenue Streams'!$G18)))*((MIN(DATE(YEAR((H$2-N('Revenue Streams'!$G18))),MONTH((H$2-N('Revenue Streams'!$G18))),1)+DAY('Revenue Streams'!$E18)-1,EOMONTH((H$2-N('Revenue Streams'!$G18)),0)))&gt;='Revenue Streams'!$E18)*((MIN(DATE(YEAR((H$2-N('Revenue Streams'!$G18))),MONTH((H$2-N('Revenue Streams'!$G18))),1)+DAY('Revenue Streams'!$E18)-1,EOMONTH((H$2-N('Revenue Streams'!$G18)),0)))&lt;=IF('Revenue Streams'!$F18="",DATE(9999,1,1),'Revenue Streams'!$F18))+((MIN(EOMONTH((H$2-N('Revenue Streams'!$G18)),0)+DAY('Revenue Streams'!$E18),EOMONTH((H$2-N('Revenue Streams'!$G18)),1)))&gt;=(H$2-N('Revenue Streams'!$G18)))*((MIN(EOMONTH((H$2-N('Revenue Streams'!$G18)),0)+DAY('Revenue Streams'!$E18),EOMONTH((H$2-N('Revenue Streams'!$G18)),1)))&lt;=(H$3-N('Revenue Streams'!$G18)))*((MIN(EOMONTH((H$2-N('Revenue Streams'!$G18)),0)+DAY('Revenue Streams'!$E18),EOMONTH((H$2-N('Revenue Streams'!$G18)),1)))&gt;='Revenue Streams'!$E18)*((MIN(EOMONTH((H$2-N('Revenue Streams'!$G18)),0)+DAY('Revenue Streams'!$E18),EOMONTH((H$2-N('Revenue Streams'!$G18)),1)))&lt;=IF('Revenue Streams'!$F18="",DATE(9999,1,1),'Revenue Streams'!$F18))+((MIN(EOMONTH((H$2-N('Revenue Streams'!$G18)),1)+DAY('Revenue Streams'!$E18),EOMONTH((H$2-N('Revenue Streams'!$G18)),2)))&gt;=(H$2-N('Revenue Streams'!$G18)))*((MIN(EOMONTH((H$2-N('Revenue Streams'!$G18)),1)+DAY('Revenue Streams'!$E18),EOMONTH((H$2-N('Revenue Streams'!$G18)),2)))&lt;=(H$3-N('Revenue Streams'!$G18)))*((MIN(EOMONTH((H$2-N('Revenue Streams'!$G18)),1)+DAY('Revenue Streams'!$E18),EOMONTH((H$2-N('Revenue Streams'!$G18)),2)))&gt;='Revenue Streams'!$E18)*((MIN(EOMONTH((H$2-N('Revenue Streams'!$G18)),1)+DAY('Revenue Streams'!$E18),EOMONTH((H$2-N('Revenue Streams'!$G18)),2)))&lt;=IF('Revenue Streams'!$F18="",DATE(9999,1,1),'Revenue Streams'!$F18))),IF(('Revenue Streams'!$E18&gt;=(H$2-N('Revenue Streams'!$G18)))*('Revenue Streams'!$E18&lt;=(H$3-N('Revenue Streams'!$G18)))=1,'Revenue Streams'!$D18,0)))</f>
        <v/>
      </c>
      <c r="I20" s="22">
        <f>IF(OR('Revenue Streams'!$D18="",'Revenue Streams'!$E18=""),0,IF('Revenue Streams'!$C18="Monthly",'Revenue Streams'!$D18*(((MIN(DATE(YEAR((I$2-N('Revenue Streams'!$G18))),MONTH((I$2-N('Revenue Streams'!$G18))),1)+DAY('Revenue Streams'!$E18)-1,EOMONTH((I$2-N('Revenue Streams'!$G18)),0)))&gt;=(I$2-N('Revenue Streams'!$G18)))*((MIN(DATE(YEAR((I$2-N('Revenue Streams'!$G18))),MONTH((I$2-N('Revenue Streams'!$G18))),1)+DAY('Revenue Streams'!$E18)-1,EOMONTH((I$2-N('Revenue Streams'!$G18)),0)))&lt;=(I$3-N('Revenue Streams'!$G18)))*((MIN(DATE(YEAR((I$2-N('Revenue Streams'!$G18))),MONTH((I$2-N('Revenue Streams'!$G18))),1)+DAY('Revenue Streams'!$E18)-1,EOMONTH((I$2-N('Revenue Streams'!$G18)),0)))&gt;='Revenue Streams'!$E18)*((MIN(DATE(YEAR((I$2-N('Revenue Streams'!$G18))),MONTH((I$2-N('Revenue Streams'!$G18))),1)+DAY('Revenue Streams'!$E18)-1,EOMONTH((I$2-N('Revenue Streams'!$G18)),0)))&lt;=IF('Revenue Streams'!$F18="",DATE(9999,1,1),'Revenue Streams'!$F18))+((MIN(EOMONTH((I$2-N('Revenue Streams'!$G18)),0)+DAY('Revenue Streams'!$E18),EOMONTH((I$2-N('Revenue Streams'!$G18)),1)))&gt;=(I$2-N('Revenue Streams'!$G18)))*((MIN(EOMONTH((I$2-N('Revenue Streams'!$G18)),0)+DAY('Revenue Streams'!$E18),EOMONTH((I$2-N('Revenue Streams'!$G18)),1)))&lt;=(I$3-N('Revenue Streams'!$G18)))*((MIN(EOMONTH((I$2-N('Revenue Streams'!$G18)),0)+DAY('Revenue Streams'!$E18),EOMONTH((I$2-N('Revenue Streams'!$G18)),1)))&gt;='Revenue Streams'!$E18)*((MIN(EOMONTH((I$2-N('Revenue Streams'!$G18)),0)+DAY('Revenue Streams'!$E18),EOMONTH((I$2-N('Revenue Streams'!$G18)),1)))&lt;=IF('Revenue Streams'!$F18="",DATE(9999,1,1),'Revenue Streams'!$F18))+((MIN(EOMONTH((I$2-N('Revenue Streams'!$G18)),1)+DAY('Revenue Streams'!$E18),EOMONTH((I$2-N('Revenue Streams'!$G18)),2)))&gt;=(I$2-N('Revenue Streams'!$G18)))*((MIN(EOMONTH((I$2-N('Revenue Streams'!$G18)),1)+DAY('Revenue Streams'!$E18),EOMONTH((I$2-N('Revenue Streams'!$G18)),2)))&lt;=(I$3-N('Revenue Streams'!$G18)))*((MIN(EOMONTH((I$2-N('Revenue Streams'!$G18)),1)+DAY('Revenue Streams'!$E18),EOMONTH((I$2-N('Revenue Streams'!$G18)),2)))&gt;='Revenue Streams'!$E18)*((MIN(EOMONTH((I$2-N('Revenue Streams'!$G18)),1)+DAY('Revenue Streams'!$E18),EOMONTH((I$2-N('Revenue Streams'!$G18)),2)))&lt;=IF('Revenue Streams'!$F18="",DATE(9999,1,1),'Revenue Streams'!$F18))),IF(('Revenue Streams'!$E18&gt;=(I$2-N('Revenue Streams'!$G18)))*('Revenue Streams'!$E18&lt;=(I$3-N('Revenue Streams'!$G18)))=1,'Revenue Streams'!$D18,0)))</f>
        <v/>
      </c>
      <c r="J20" s="22">
        <f>IF(OR('Revenue Streams'!$D18="",'Revenue Streams'!$E18=""),0,IF('Revenue Streams'!$C18="Monthly",'Revenue Streams'!$D18*(((MIN(DATE(YEAR((J$2-N('Revenue Streams'!$G18))),MONTH((J$2-N('Revenue Streams'!$G18))),1)+DAY('Revenue Streams'!$E18)-1,EOMONTH((J$2-N('Revenue Streams'!$G18)),0)))&gt;=(J$2-N('Revenue Streams'!$G18)))*((MIN(DATE(YEAR((J$2-N('Revenue Streams'!$G18))),MONTH((J$2-N('Revenue Streams'!$G18))),1)+DAY('Revenue Streams'!$E18)-1,EOMONTH((J$2-N('Revenue Streams'!$G18)),0)))&lt;=(J$3-N('Revenue Streams'!$G18)))*((MIN(DATE(YEAR((J$2-N('Revenue Streams'!$G18))),MONTH((J$2-N('Revenue Streams'!$G18))),1)+DAY('Revenue Streams'!$E18)-1,EOMONTH((J$2-N('Revenue Streams'!$G18)),0)))&gt;='Revenue Streams'!$E18)*((MIN(DATE(YEAR((J$2-N('Revenue Streams'!$G18))),MONTH((J$2-N('Revenue Streams'!$G18))),1)+DAY('Revenue Streams'!$E18)-1,EOMONTH((J$2-N('Revenue Streams'!$G18)),0)))&lt;=IF('Revenue Streams'!$F18="",DATE(9999,1,1),'Revenue Streams'!$F18))+((MIN(EOMONTH((J$2-N('Revenue Streams'!$G18)),0)+DAY('Revenue Streams'!$E18),EOMONTH((J$2-N('Revenue Streams'!$G18)),1)))&gt;=(J$2-N('Revenue Streams'!$G18)))*((MIN(EOMONTH((J$2-N('Revenue Streams'!$G18)),0)+DAY('Revenue Streams'!$E18),EOMONTH((J$2-N('Revenue Streams'!$G18)),1)))&lt;=(J$3-N('Revenue Streams'!$G18)))*((MIN(EOMONTH((J$2-N('Revenue Streams'!$G18)),0)+DAY('Revenue Streams'!$E18),EOMONTH((J$2-N('Revenue Streams'!$G18)),1)))&gt;='Revenue Streams'!$E18)*((MIN(EOMONTH((J$2-N('Revenue Streams'!$G18)),0)+DAY('Revenue Streams'!$E18),EOMONTH((J$2-N('Revenue Streams'!$G18)),1)))&lt;=IF('Revenue Streams'!$F18="",DATE(9999,1,1),'Revenue Streams'!$F18))+((MIN(EOMONTH((J$2-N('Revenue Streams'!$G18)),1)+DAY('Revenue Streams'!$E18),EOMONTH((J$2-N('Revenue Streams'!$G18)),2)))&gt;=(J$2-N('Revenue Streams'!$G18)))*((MIN(EOMONTH((J$2-N('Revenue Streams'!$G18)),1)+DAY('Revenue Streams'!$E18),EOMONTH((J$2-N('Revenue Streams'!$G18)),2)))&lt;=(J$3-N('Revenue Streams'!$G18)))*((MIN(EOMONTH((J$2-N('Revenue Streams'!$G18)),1)+DAY('Revenue Streams'!$E18),EOMONTH((J$2-N('Revenue Streams'!$G18)),2)))&gt;='Revenue Streams'!$E18)*((MIN(EOMONTH((J$2-N('Revenue Streams'!$G18)),1)+DAY('Revenue Streams'!$E18),EOMONTH((J$2-N('Revenue Streams'!$G18)),2)))&lt;=IF('Revenue Streams'!$F18="",DATE(9999,1,1),'Revenue Streams'!$F18))),IF(('Revenue Streams'!$E18&gt;=(J$2-N('Revenue Streams'!$G18)))*('Revenue Streams'!$E18&lt;=(J$3-N('Revenue Streams'!$G18)))=1,'Revenue Streams'!$D18,0)))</f>
        <v/>
      </c>
      <c r="K20" s="22">
        <f>IF(OR('Revenue Streams'!$D18="",'Revenue Streams'!$E18=""),0,IF('Revenue Streams'!$C18="Monthly",'Revenue Streams'!$D18*(((MIN(DATE(YEAR((K$2-N('Revenue Streams'!$G18))),MONTH((K$2-N('Revenue Streams'!$G18))),1)+DAY('Revenue Streams'!$E18)-1,EOMONTH((K$2-N('Revenue Streams'!$G18)),0)))&gt;=(K$2-N('Revenue Streams'!$G18)))*((MIN(DATE(YEAR((K$2-N('Revenue Streams'!$G18))),MONTH((K$2-N('Revenue Streams'!$G18))),1)+DAY('Revenue Streams'!$E18)-1,EOMONTH((K$2-N('Revenue Streams'!$G18)),0)))&lt;=(K$3-N('Revenue Streams'!$G18)))*((MIN(DATE(YEAR((K$2-N('Revenue Streams'!$G18))),MONTH((K$2-N('Revenue Streams'!$G18))),1)+DAY('Revenue Streams'!$E18)-1,EOMONTH((K$2-N('Revenue Streams'!$G18)),0)))&gt;='Revenue Streams'!$E18)*((MIN(DATE(YEAR((K$2-N('Revenue Streams'!$G18))),MONTH((K$2-N('Revenue Streams'!$G18))),1)+DAY('Revenue Streams'!$E18)-1,EOMONTH((K$2-N('Revenue Streams'!$G18)),0)))&lt;=IF('Revenue Streams'!$F18="",DATE(9999,1,1),'Revenue Streams'!$F18))+((MIN(EOMONTH((K$2-N('Revenue Streams'!$G18)),0)+DAY('Revenue Streams'!$E18),EOMONTH((K$2-N('Revenue Streams'!$G18)),1)))&gt;=(K$2-N('Revenue Streams'!$G18)))*((MIN(EOMONTH((K$2-N('Revenue Streams'!$G18)),0)+DAY('Revenue Streams'!$E18),EOMONTH((K$2-N('Revenue Streams'!$G18)),1)))&lt;=(K$3-N('Revenue Streams'!$G18)))*((MIN(EOMONTH((K$2-N('Revenue Streams'!$G18)),0)+DAY('Revenue Streams'!$E18),EOMONTH((K$2-N('Revenue Streams'!$G18)),1)))&gt;='Revenue Streams'!$E18)*((MIN(EOMONTH((K$2-N('Revenue Streams'!$G18)),0)+DAY('Revenue Streams'!$E18),EOMONTH((K$2-N('Revenue Streams'!$G18)),1)))&lt;=IF('Revenue Streams'!$F18="",DATE(9999,1,1),'Revenue Streams'!$F18))+((MIN(EOMONTH((K$2-N('Revenue Streams'!$G18)),1)+DAY('Revenue Streams'!$E18),EOMONTH((K$2-N('Revenue Streams'!$G18)),2)))&gt;=(K$2-N('Revenue Streams'!$G18)))*((MIN(EOMONTH((K$2-N('Revenue Streams'!$G18)),1)+DAY('Revenue Streams'!$E18),EOMONTH((K$2-N('Revenue Streams'!$G18)),2)))&lt;=(K$3-N('Revenue Streams'!$G18)))*((MIN(EOMONTH((K$2-N('Revenue Streams'!$G18)),1)+DAY('Revenue Streams'!$E18),EOMONTH((K$2-N('Revenue Streams'!$G18)),2)))&gt;='Revenue Streams'!$E18)*((MIN(EOMONTH((K$2-N('Revenue Streams'!$G18)),1)+DAY('Revenue Streams'!$E18),EOMONTH((K$2-N('Revenue Streams'!$G18)),2)))&lt;=IF('Revenue Streams'!$F18="",DATE(9999,1,1),'Revenue Streams'!$F18))),IF(('Revenue Streams'!$E18&gt;=(K$2-N('Revenue Streams'!$G18)))*('Revenue Streams'!$E18&lt;=(K$3-N('Revenue Streams'!$G18)))=1,'Revenue Streams'!$D18,0)))</f>
        <v/>
      </c>
      <c r="L20" s="22">
        <f>IF(OR('Revenue Streams'!$D18="",'Revenue Streams'!$E18=""),0,IF('Revenue Streams'!$C18="Monthly",'Revenue Streams'!$D18*(((MIN(DATE(YEAR((L$2-N('Revenue Streams'!$G18))),MONTH((L$2-N('Revenue Streams'!$G18))),1)+DAY('Revenue Streams'!$E18)-1,EOMONTH((L$2-N('Revenue Streams'!$G18)),0)))&gt;=(L$2-N('Revenue Streams'!$G18)))*((MIN(DATE(YEAR((L$2-N('Revenue Streams'!$G18))),MONTH((L$2-N('Revenue Streams'!$G18))),1)+DAY('Revenue Streams'!$E18)-1,EOMONTH((L$2-N('Revenue Streams'!$G18)),0)))&lt;=(L$3-N('Revenue Streams'!$G18)))*((MIN(DATE(YEAR((L$2-N('Revenue Streams'!$G18))),MONTH((L$2-N('Revenue Streams'!$G18))),1)+DAY('Revenue Streams'!$E18)-1,EOMONTH((L$2-N('Revenue Streams'!$G18)),0)))&gt;='Revenue Streams'!$E18)*((MIN(DATE(YEAR((L$2-N('Revenue Streams'!$G18))),MONTH((L$2-N('Revenue Streams'!$G18))),1)+DAY('Revenue Streams'!$E18)-1,EOMONTH((L$2-N('Revenue Streams'!$G18)),0)))&lt;=IF('Revenue Streams'!$F18="",DATE(9999,1,1),'Revenue Streams'!$F18))+((MIN(EOMONTH((L$2-N('Revenue Streams'!$G18)),0)+DAY('Revenue Streams'!$E18),EOMONTH((L$2-N('Revenue Streams'!$G18)),1)))&gt;=(L$2-N('Revenue Streams'!$G18)))*((MIN(EOMONTH((L$2-N('Revenue Streams'!$G18)),0)+DAY('Revenue Streams'!$E18),EOMONTH((L$2-N('Revenue Streams'!$G18)),1)))&lt;=(L$3-N('Revenue Streams'!$G18)))*((MIN(EOMONTH((L$2-N('Revenue Streams'!$G18)),0)+DAY('Revenue Streams'!$E18),EOMONTH((L$2-N('Revenue Streams'!$G18)),1)))&gt;='Revenue Streams'!$E18)*((MIN(EOMONTH((L$2-N('Revenue Streams'!$G18)),0)+DAY('Revenue Streams'!$E18),EOMONTH((L$2-N('Revenue Streams'!$G18)),1)))&lt;=IF('Revenue Streams'!$F18="",DATE(9999,1,1),'Revenue Streams'!$F18))+((MIN(EOMONTH((L$2-N('Revenue Streams'!$G18)),1)+DAY('Revenue Streams'!$E18),EOMONTH((L$2-N('Revenue Streams'!$G18)),2)))&gt;=(L$2-N('Revenue Streams'!$G18)))*((MIN(EOMONTH((L$2-N('Revenue Streams'!$G18)),1)+DAY('Revenue Streams'!$E18),EOMONTH((L$2-N('Revenue Streams'!$G18)),2)))&lt;=(L$3-N('Revenue Streams'!$G18)))*((MIN(EOMONTH((L$2-N('Revenue Streams'!$G18)),1)+DAY('Revenue Streams'!$E18),EOMONTH((L$2-N('Revenue Streams'!$G18)),2)))&gt;='Revenue Streams'!$E18)*((MIN(EOMONTH((L$2-N('Revenue Streams'!$G18)),1)+DAY('Revenue Streams'!$E18),EOMONTH((L$2-N('Revenue Streams'!$G18)),2)))&lt;=IF('Revenue Streams'!$F18="",DATE(9999,1,1),'Revenue Streams'!$F18))),IF(('Revenue Streams'!$E18&gt;=(L$2-N('Revenue Streams'!$G18)))*('Revenue Streams'!$E18&lt;=(L$3-N('Revenue Streams'!$G18)))=1,'Revenue Streams'!$D18,0)))</f>
        <v/>
      </c>
      <c r="M20" s="22">
        <f>IF(OR('Revenue Streams'!$D18="",'Revenue Streams'!$E18=""),0,IF('Revenue Streams'!$C18="Monthly",'Revenue Streams'!$D18*(((MIN(DATE(YEAR((M$2-N('Revenue Streams'!$G18))),MONTH((M$2-N('Revenue Streams'!$G18))),1)+DAY('Revenue Streams'!$E18)-1,EOMONTH((M$2-N('Revenue Streams'!$G18)),0)))&gt;=(M$2-N('Revenue Streams'!$G18)))*((MIN(DATE(YEAR((M$2-N('Revenue Streams'!$G18))),MONTH((M$2-N('Revenue Streams'!$G18))),1)+DAY('Revenue Streams'!$E18)-1,EOMONTH((M$2-N('Revenue Streams'!$G18)),0)))&lt;=(M$3-N('Revenue Streams'!$G18)))*((MIN(DATE(YEAR((M$2-N('Revenue Streams'!$G18))),MONTH((M$2-N('Revenue Streams'!$G18))),1)+DAY('Revenue Streams'!$E18)-1,EOMONTH((M$2-N('Revenue Streams'!$G18)),0)))&gt;='Revenue Streams'!$E18)*((MIN(DATE(YEAR((M$2-N('Revenue Streams'!$G18))),MONTH((M$2-N('Revenue Streams'!$G18))),1)+DAY('Revenue Streams'!$E18)-1,EOMONTH((M$2-N('Revenue Streams'!$G18)),0)))&lt;=IF('Revenue Streams'!$F18="",DATE(9999,1,1),'Revenue Streams'!$F18))+((MIN(EOMONTH((M$2-N('Revenue Streams'!$G18)),0)+DAY('Revenue Streams'!$E18),EOMONTH((M$2-N('Revenue Streams'!$G18)),1)))&gt;=(M$2-N('Revenue Streams'!$G18)))*((MIN(EOMONTH((M$2-N('Revenue Streams'!$G18)),0)+DAY('Revenue Streams'!$E18),EOMONTH((M$2-N('Revenue Streams'!$G18)),1)))&lt;=(M$3-N('Revenue Streams'!$G18)))*((MIN(EOMONTH((M$2-N('Revenue Streams'!$G18)),0)+DAY('Revenue Streams'!$E18),EOMONTH((M$2-N('Revenue Streams'!$G18)),1)))&gt;='Revenue Streams'!$E18)*((MIN(EOMONTH((M$2-N('Revenue Streams'!$G18)),0)+DAY('Revenue Streams'!$E18),EOMONTH((M$2-N('Revenue Streams'!$G18)),1)))&lt;=IF('Revenue Streams'!$F18="",DATE(9999,1,1),'Revenue Streams'!$F18))+((MIN(EOMONTH((M$2-N('Revenue Streams'!$G18)),1)+DAY('Revenue Streams'!$E18),EOMONTH((M$2-N('Revenue Streams'!$G18)),2)))&gt;=(M$2-N('Revenue Streams'!$G18)))*((MIN(EOMONTH((M$2-N('Revenue Streams'!$G18)),1)+DAY('Revenue Streams'!$E18),EOMONTH((M$2-N('Revenue Streams'!$G18)),2)))&lt;=(M$3-N('Revenue Streams'!$G18)))*((MIN(EOMONTH((M$2-N('Revenue Streams'!$G18)),1)+DAY('Revenue Streams'!$E18),EOMONTH((M$2-N('Revenue Streams'!$G18)),2)))&gt;='Revenue Streams'!$E18)*((MIN(EOMONTH((M$2-N('Revenue Streams'!$G18)),1)+DAY('Revenue Streams'!$E18),EOMONTH((M$2-N('Revenue Streams'!$G18)),2)))&lt;=IF('Revenue Streams'!$F18="",DATE(9999,1,1),'Revenue Streams'!$F18))),IF(('Revenue Streams'!$E18&gt;=(M$2-N('Revenue Streams'!$G18)))*('Revenue Streams'!$E18&lt;=(M$3-N('Revenue Streams'!$G18)))=1,'Revenue Streams'!$D18,0)))</f>
        <v/>
      </c>
      <c r="N20" s="22">
        <f>IF(OR('Revenue Streams'!$D18="",'Revenue Streams'!$E18=""),0,IF('Revenue Streams'!$C18="Monthly",'Revenue Streams'!$D18*(((MIN(DATE(YEAR((N$2-N('Revenue Streams'!$G18))),MONTH((N$2-N('Revenue Streams'!$G18))),1)+DAY('Revenue Streams'!$E18)-1,EOMONTH((N$2-N('Revenue Streams'!$G18)),0)))&gt;=(N$2-N('Revenue Streams'!$G18)))*((MIN(DATE(YEAR((N$2-N('Revenue Streams'!$G18))),MONTH((N$2-N('Revenue Streams'!$G18))),1)+DAY('Revenue Streams'!$E18)-1,EOMONTH((N$2-N('Revenue Streams'!$G18)),0)))&lt;=(N$3-N('Revenue Streams'!$G18)))*((MIN(DATE(YEAR((N$2-N('Revenue Streams'!$G18))),MONTH((N$2-N('Revenue Streams'!$G18))),1)+DAY('Revenue Streams'!$E18)-1,EOMONTH((N$2-N('Revenue Streams'!$G18)),0)))&gt;='Revenue Streams'!$E18)*((MIN(DATE(YEAR((N$2-N('Revenue Streams'!$G18))),MONTH((N$2-N('Revenue Streams'!$G18))),1)+DAY('Revenue Streams'!$E18)-1,EOMONTH((N$2-N('Revenue Streams'!$G18)),0)))&lt;=IF('Revenue Streams'!$F18="",DATE(9999,1,1),'Revenue Streams'!$F18))+((MIN(EOMONTH((N$2-N('Revenue Streams'!$G18)),0)+DAY('Revenue Streams'!$E18),EOMONTH((N$2-N('Revenue Streams'!$G18)),1)))&gt;=(N$2-N('Revenue Streams'!$G18)))*((MIN(EOMONTH((N$2-N('Revenue Streams'!$G18)),0)+DAY('Revenue Streams'!$E18),EOMONTH((N$2-N('Revenue Streams'!$G18)),1)))&lt;=(N$3-N('Revenue Streams'!$G18)))*((MIN(EOMONTH((N$2-N('Revenue Streams'!$G18)),0)+DAY('Revenue Streams'!$E18),EOMONTH((N$2-N('Revenue Streams'!$G18)),1)))&gt;='Revenue Streams'!$E18)*((MIN(EOMONTH((N$2-N('Revenue Streams'!$G18)),0)+DAY('Revenue Streams'!$E18),EOMONTH((N$2-N('Revenue Streams'!$G18)),1)))&lt;=IF('Revenue Streams'!$F18="",DATE(9999,1,1),'Revenue Streams'!$F18))+((MIN(EOMONTH((N$2-N('Revenue Streams'!$G18)),1)+DAY('Revenue Streams'!$E18),EOMONTH((N$2-N('Revenue Streams'!$G18)),2)))&gt;=(N$2-N('Revenue Streams'!$G18)))*((MIN(EOMONTH((N$2-N('Revenue Streams'!$G18)),1)+DAY('Revenue Streams'!$E18),EOMONTH((N$2-N('Revenue Streams'!$G18)),2)))&lt;=(N$3-N('Revenue Streams'!$G18)))*((MIN(EOMONTH((N$2-N('Revenue Streams'!$G18)),1)+DAY('Revenue Streams'!$E18),EOMONTH((N$2-N('Revenue Streams'!$G18)),2)))&gt;='Revenue Streams'!$E18)*((MIN(EOMONTH((N$2-N('Revenue Streams'!$G18)),1)+DAY('Revenue Streams'!$E18),EOMONTH((N$2-N('Revenue Streams'!$G18)),2)))&lt;=IF('Revenue Streams'!$F18="",DATE(9999,1,1),'Revenue Streams'!$F18))),IF(('Revenue Streams'!$E18&gt;=(N$2-N('Revenue Streams'!$G18)))*('Revenue Streams'!$E18&lt;=(N$3-N('Revenue Streams'!$G18)))=1,'Revenue Streams'!$D18,0)))</f>
        <v/>
      </c>
      <c r="O20" s="22">
        <f>IF(OR('Revenue Streams'!$D18="",'Revenue Streams'!$E18=""),0,IF('Revenue Streams'!$C18="Monthly",'Revenue Streams'!$D18*(((MIN(DATE(YEAR((O$2-N('Revenue Streams'!$G18))),MONTH((O$2-N('Revenue Streams'!$G18))),1)+DAY('Revenue Streams'!$E18)-1,EOMONTH((O$2-N('Revenue Streams'!$G18)),0)))&gt;=(O$2-N('Revenue Streams'!$G18)))*((MIN(DATE(YEAR((O$2-N('Revenue Streams'!$G18))),MONTH((O$2-N('Revenue Streams'!$G18))),1)+DAY('Revenue Streams'!$E18)-1,EOMONTH((O$2-N('Revenue Streams'!$G18)),0)))&lt;=(O$3-N('Revenue Streams'!$G18)))*((MIN(DATE(YEAR((O$2-N('Revenue Streams'!$G18))),MONTH((O$2-N('Revenue Streams'!$G18))),1)+DAY('Revenue Streams'!$E18)-1,EOMONTH((O$2-N('Revenue Streams'!$G18)),0)))&gt;='Revenue Streams'!$E18)*((MIN(DATE(YEAR((O$2-N('Revenue Streams'!$G18))),MONTH((O$2-N('Revenue Streams'!$G18))),1)+DAY('Revenue Streams'!$E18)-1,EOMONTH((O$2-N('Revenue Streams'!$G18)),0)))&lt;=IF('Revenue Streams'!$F18="",DATE(9999,1,1),'Revenue Streams'!$F18))+((MIN(EOMONTH((O$2-N('Revenue Streams'!$G18)),0)+DAY('Revenue Streams'!$E18),EOMONTH((O$2-N('Revenue Streams'!$G18)),1)))&gt;=(O$2-N('Revenue Streams'!$G18)))*((MIN(EOMONTH((O$2-N('Revenue Streams'!$G18)),0)+DAY('Revenue Streams'!$E18),EOMONTH((O$2-N('Revenue Streams'!$G18)),1)))&lt;=(O$3-N('Revenue Streams'!$G18)))*((MIN(EOMONTH((O$2-N('Revenue Streams'!$G18)),0)+DAY('Revenue Streams'!$E18),EOMONTH((O$2-N('Revenue Streams'!$G18)),1)))&gt;='Revenue Streams'!$E18)*((MIN(EOMONTH((O$2-N('Revenue Streams'!$G18)),0)+DAY('Revenue Streams'!$E18),EOMONTH((O$2-N('Revenue Streams'!$G18)),1)))&lt;=IF('Revenue Streams'!$F18="",DATE(9999,1,1),'Revenue Streams'!$F18))+((MIN(EOMONTH((O$2-N('Revenue Streams'!$G18)),1)+DAY('Revenue Streams'!$E18),EOMONTH((O$2-N('Revenue Streams'!$G18)),2)))&gt;=(O$2-N('Revenue Streams'!$G18)))*((MIN(EOMONTH((O$2-N('Revenue Streams'!$G18)),1)+DAY('Revenue Streams'!$E18),EOMONTH((O$2-N('Revenue Streams'!$G18)),2)))&lt;=(O$3-N('Revenue Streams'!$G18)))*((MIN(EOMONTH((O$2-N('Revenue Streams'!$G18)),1)+DAY('Revenue Streams'!$E18),EOMONTH((O$2-N('Revenue Streams'!$G18)),2)))&gt;='Revenue Streams'!$E18)*((MIN(EOMONTH((O$2-N('Revenue Streams'!$G18)),1)+DAY('Revenue Streams'!$E18),EOMONTH((O$2-N('Revenue Streams'!$G18)),2)))&lt;=IF('Revenue Streams'!$F18="",DATE(9999,1,1),'Revenue Streams'!$F18))),IF(('Revenue Streams'!$E18&gt;=(O$2-N('Revenue Streams'!$G18)))*('Revenue Streams'!$E18&lt;=(O$3-N('Revenue Streams'!$G18)))=1,'Revenue Streams'!$D18,0)))</f>
        <v/>
      </c>
      <c r="Q20" s="22">
        <f>IF(OR('Revenue Streams'!$D18="",'Revenue Streams'!$E18=""),0,IF('Revenue Streams'!$C18="Monthly",'Revenue Streams'!$D18*(((MIN(DATE(YEAR((Q$2-N('Revenue Streams'!$G18))),MONTH((Q$2-N('Revenue Streams'!$G18))),1)+DAY('Revenue Streams'!$E18)-1,EOMONTH((Q$2-N('Revenue Streams'!$G18)),0)))&gt;=(Q$2-N('Revenue Streams'!$G18)))*((MIN(DATE(YEAR((Q$2-N('Revenue Streams'!$G18))),MONTH((Q$2-N('Revenue Streams'!$G18))),1)+DAY('Revenue Streams'!$E18)-1,EOMONTH((Q$2-N('Revenue Streams'!$G18)),0)))&lt;=(Q$3-N('Revenue Streams'!$G18)))*((MIN(DATE(YEAR((Q$2-N('Revenue Streams'!$G18))),MONTH((Q$2-N('Revenue Streams'!$G18))),1)+DAY('Revenue Streams'!$E18)-1,EOMONTH((Q$2-N('Revenue Streams'!$G18)),0)))&gt;='Revenue Streams'!$E18)*((MIN(DATE(YEAR((Q$2-N('Revenue Streams'!$G18))),MONTH((Q$2-N('Revenue Streams'!$G18))),1)+DAY('Revenue Streams'!$E18)-1,EOMONTH((Q$2-N('Revenue Streams'!$G18)),0)))&lt;=IF('Revenue Streams'!$F18="",DATE(9999,1,1),'Revenue Streams'!$F18))+((MIN(EOMONTH((Q$2-N('Revenue Streams'!$G18)),0)+DAY('Revenue Streams'!$E18),EOMONTH((Q$2-N('Revenue Streams'!$G18)),1)))&gt;=(Q$2-N('Revenue Streams'!$G18)))*((MIN(EOMONTH((Q$2-N('Revenue Streams'!$G18)),0)+DAY('Revenue Streams'!$E18),EOMONTH((Q$2-N('Revenue Streams'!$G18)),1)))&lt;=(Q$3-N('Revenue Streams'!$G18)))*((MIN(EOMONTH((Q$2-N('Revenue Streams'!$G18)),0)+DAY('Revenue Streams'!$E18),EOMONTH((Q$2-N('Revenue Streams'!$G18)),1)))&gt;='Revenue Streams'!$E18)*((MIN(EOMONTH((Q$2-N('Revenue Streams'!$G18)),0)+DAY('Revenue Streams'!$E18),EOMONTH((Q$2-N('Revenue Streams'!$G18)),1)))&lt;=IF('Revenue Streams'!$F18="",DATE(9999,1,1),'Revenue Streams'!$F18))+((MIN(EOMONTH((Q$2-N('Revenue Streams'!$G18)),1)+DAY('Revenue Streams'!$E18),EOMONTH((Q$2-N('Revenue Streams'!$G18)),2)))&gt;=(Q$2-N('Revenue Streams'!$G18)))*((MIN(EOMONTH((Q$2-N('Revenue Streams'!$G18)),1)+DAY('Revenue Streams'!$E18),EOMONTH((Q$2-N('Revenue Streams'!$G18)),2)))&lt;=(Q$3-N('Revenue Streams'!$G18)))*((MIN(EOMONTH((Q$2-N('Revenue Streams'!$G18)),1)+DAY('Revenue Streams'!$E18),EOMONTH((Q$2-N('Revenue Streams'!$G18)),2)))&gt;='Revenue Streams'!$E18)*((MIN(EOMONTH((Q$2-N('Revenue Streams'!$G18)),1)+DAY('Revenue Streams'!$E18),EOMONTH((Q$2-N('Revenue Streams'!$G18)),2)))&lt;=IF('Revenue Streams'!$F18="",DATE(9999,1,1),'Revenue Streams'!$F18))),IF(('Revenue Streams'!$E18&gt;=(Q$2-N('Revenue Streams'!$G18)))*('Revenue Streams'!$E18&lt;=(Q$3-N('Revenue Streams'!$G18)))=1,'Revenue Streams'!$D18,0)))</f>
        <v/>
      </c>
      <c r="R20" s="22">
        <f>IF(OR('Revenue Streams'!$D18="",'Revenue Streams'!$E18=""),0,IF('Revenue Streams'!$C18="Monthly",'Revenue Streams'!$D18*(((MIN(DATE(YEAR((R$2-N('Revenue Streams'!$G18))),MONTH((R$2-N('Revenue Streams'!$G18))),1)+DAY('Revenue Streams'!$E18)-1,EOMONTH((R$2-N('Revenue Streams'!$G18)),0)))&gt;=(R$2-N('Revenue Streams'!$G18)))*((MIN(DATE(YEAR((R$2-N('Revenue Streams'!$G18))),MONTH((R$2-N('Revenue Streams'!$G18))),1)+DAY('Revenue Streams'!$E18)-1,EOMONTH((R$2-N('Revenue Streams'!$G18)),0)))&lt;=(R$3-N('Revenue Streams'!$G18)))*((MIN(DATE(YEAR((R$2-N('Revenue Streams'!$G18))),MONTH((R$2-N('Revenue Streams'!$G18))),1)+DAY('Revenue Streams'!$E18)-1,EOMONTH((R$2-N('Revenue Streams'!$G18)),0)))&gt;='Revenue Streams'!$E18)*((MIN(DATE(YEAR((R$2-N('Revenue Streams'!$G18))),MONTH((R$2-N('Revenue Streams'!$G18))),1)+DAY('Revenue Streams'!$E18)-1,EOMONTH((R$2-N('Revenue Streams'!$G18)),0)))&lt;=IF('Revenue Streams'!$F18="",DATE(9999,1,1),'Revenue Streams'!$F18))+((MIN(EOMONTH((R$2-N('Revenue Streams'!$G18)),0)+DAY('Revenue Streams'!$E18),EOMONTH((R$2-N('Revenue Streams'!$G18)),1)))&gt;=(R$2-N('Revenue Streams'!$G18)))*((MIN(EOMONTH((R$2-N('Revenue Streams'!$G18)),0)+DAY('Revenue Streams'!$E18),EOMONTH((R$2-N('Revenue Streams'!$G18)),1)))&lt;=(R$3-N('Revenue Streams'!$G18)))*((MIN(EOMONTH((R$2-N('Revenue Streams'!$G18)),0)+DAY('Revenue Streams'!$E18),EOMONTH((R$2-N('Revenue Streams'!$G18)),1)))&gt;='Revenue Streams'!$E18)*((MIN(EOMONTH((R$2-N('Revenue Streams'!$G18)),0)+DAY('Revenue Streams'!$E18),EOMONTH((R$2-N('Revenue Streams'!$G18)),1)))&lt;=IF('Revenue Streams'!$F18="",DATE(9999,1,1),'Revenue Streams'!$F18))+((MIN(EOMONTH((R$2-N('Revenue Streams'!$G18)),1)+DAY('Revenue Streams'!$E18),EOMONTH((R$2-N('Revenue Streams'!$G18)),2)))&gt;=(R$2-N('Revenue Streams'!$G18)))*((MIN(EOMONTH((R$2-N('Revenue Streams'!$G18)),1)+DAY('Revenue Streams'!$E18),EOMONTH((R$2-N('Revenue Streams'!$G18)),2)))&lt;=(R$3-N('Revenue Streams'!$G18)))*((MIN(EOMONTH((R$2-N('Revenue Streams'!$G18)),1)+DAY('Revenue Streams'!$E18),EOMONTH((R$2-N('Revenue Streams'!$G18)),2)))&gt;='Revenue Streams'!$E18)*((MIN(EOMONTH((R$2-N('Revenue Streams'!$G18)),1)+DAY('Revenue Streams'!$E18),EOMONTH((R$2-N('Revenue Streams'!$G18)),2)))&lt;=IF('Revenue Streams'!$F18="",DATE(9999,1,1),'Revenue Streams'!$F18))),IF(('Revenue Streams'!$E18&gt;=(R$2-N('Revenue Streams'!$G18)))*('Revenue Streams'!$E18&lt;=(R$3-N('Revenue Streams'!$G18)))=1,'Revenue Streams'!$D18,0)))</f>
        <v/>
      </c>
      <c r="S20" s="22">
        <f>IF(OR('Revenue Streams'!$D18="",'Revenue Streams'!$E18=""),0,IF('Revenue Streams'!$C18="Monthly",'Revenue Streams'!$D18*(((MIN(DATE(YEAR((S$2-N('Revenue Streams'!$G18))),MONTH((S$2-N('Revenue Streams'!$G18))),1)+DAY('Revenue Streams'!$E18)-1,EOMONTH((S$2-N('Revenue Streams'!$G18)),0)))&gt;=(S$2-N('Revenue Streams'!$G18)))*((MIN(DATE(YEAR((S$2-N('Revenue Streams'!$G18))),MONTH((S$2-N('Revenue Streams'!$G18))),1)+DAY('Revenue Streams'!$E18)-1,EOMONTH((S$2-N('Revenue Streams'!$G18)),0)))&lt;=(S$3-N('Revenue Streams'!$G18)))*((MIN(DATE(YEAR((S$2-N('Revenue Streams'!$G18))),MONTH((S$2-N('Revenue Streams'!$G18))),1)+DAY('Revenue Streams'!$E18)-1,EOMONTH((S$2-N('Revenue Streams'!$G18)),0)))&gt;='Revenue Streams'!$E18)*((MIN(DATE(YEAR((S$2-N('Revenue Streams'!$G18))),MONTH((S$2-N('Revenue Streams'!$G18))),1)+DAY('Revenue Streams'!$E18)-1,EOMONTH((S$2-N('Revenue Streams'!$G18)),0)))&lt;=IF('Revenue Streams'!$F18="",DATE(9999,1,1),'Revenue Streams'!$F18))+((MIN(EOMONTH((S$2-N('Revenue Streams'!$G18)),0)+DAY('Revenue Streams'!$E18),EOMONTH((S$2-N('Revenue Streams'!$G18)),1)))&gt;=(S$2-N('Revenue Streams'!$G18)))*((MIN(EOMONTH((S$2-N('Revenue Streams'!$G18)),0)+DAY('Revenue Streams'!$E18),EOMONTH((S$2-N('Revenue Streams'!$G18)),1)))&lt;=(S$3-N('Revenue Streams'!$G18)))*((MIN(EOMONTH((S$2-N('Revenue Streams'!$G18)),0)+DAY('Revenue Streams'!$E18),EOMONTH((S$2-N('Revenue Streams'!$G18)),1)))&gt;='Revenue Streams'!$E18)*((MIN(EOMONTH((S$2-N('Revenue Streams'!$G18)),0)+DAY('Revenue Streams'!$E18),EOMONTH((S$2-N('Revenue Streams'!$G18)),1)))&lt;=IF('Revenue Streams'!$F18="",DATE(9999,1,1),'Revenue Streams'!$F18))+((MIN(EOMONTH((S$2-N('Revenue Streams'!$G18)),1)+DAY('Revenue Streams'!$E18),EOMONTH((S$2-N('Revenue Streams'!$G18)),2)))&gt;=(S$2-N('Revenue Streams'!$G18)))*((MIN(EOMONTH((S$2-N('Revenue Streams'!$G18)),1)+DAY('Revenue Streams'!$E18),EOMONTH((S$2-N('Revenue Streams'!$G18)),2)))&lt;=(S$3-N('Revenue Streams'!$G18)))*((MIN(EOMONTH((S$2-N('Revenue Streams'!$G18)),1)+DAY('Revenue Streams'!$E18),EOMONTH((S$2-N('Revenue Streams'!$G18)),2)))&gt;='Revenue Streams'!$E18)*((MIN(EOMONTH((S$2-N('Revenue Streams'!$G18)),1)+DAY('Revenue Streams'!$E18),EOMONTH((S$2-N('Revenue Streams'!$G18)),2)))&lt;=IF('Revenue Streams'!$F18="",DATE(9999,1,1),'Revenue Streams'!$F18))),IF(('Revenue Streams'!$E18&gt;=(S$2-N('Revenue Streams'!$G18)))*('Revenue Streams'!$E18&lt;=(S$3-N('Revenue Streams'!$G18)))=1,'Revenue Streams'!$D18,0)))</f>
        <v/>
      </c>
      <c r="T20" s="22">
        <f>IF(OR('Revenue Streams'!$D18="",'Revenue Streams'!$E18=""),0,IF('Revenue Streams'!$C18="Monthly",'Revenue Streams'!$D18*(((MIN(DATE(YEAR((T$2-N('Revenue Streams'!$G18))),MONTH((T$2-N('Revenue Streams'!$G18))),1)+DAY('Revenue Streams'!$E18)-1,EOMONTH((T$2-N('Revenue Streams'!$G18)),0)))&gt;=(T$2-N('Revenue Streams'!$G18)))*((MIN(DATE(YEAR((T$2-N('Revenue Streams'!$G18))),MONTH((T$2-N('Revenue Streams'!$G18))),1)+DAY('Revenue Streams'!$E18)-1,EOMONTH((T$2-N('Revenue Streams'!$G18)),0)))&lt;=(T$3-N('Revenue Streams'!$G18)))*((MIN(DATE(YEAR((T$2-N('Revenue Streams'!$G18))),MONTH((T$2-N('Revenue Streams'!$G18))),1)+DAY('Revenue Streams'!$E18)-1,EOMONTH((T$2-N('Revenue Streams'!$G18)),0)))&gt;='Revenue Streams'!$E18)*((MIN(DATE(YEAR((T$2-N('Revenue Streams'!$G18))),MONTH((T$2-N('Revenue Streams'!$G18))),1)+DAY('Revenue Streams'!$E18)-1,EOMONTH((T$2-N('Revenue Streams'!$G18)),0)))&lt;=IF('Revenue Streams'!$F18="",DATE(9999,1,1),'Revenue Streams'!$F18))+((MIN(EOMONTH((T$2-N('Revenue Streams'!$G18)),0)+DAY('Revenue Streams'!$E18),EOMONTH((T$2-N('Revenue Streams'!$G18)),1)))&gt;=(T$2-N('Revenue Streams'!$G18)))*((MIN(EOMONTH((T$2-N('Revenue Streams'!$G18)),0)+DAY('Revenue Streams'!$E18),EOMONTH((T$2-N('Revenue Streams'!$G18)),1)))&lt;=(T$3-N('Revenue Streams'!$G18)))*((MIN(EOMONTH((T$2-N('Revenue Streams'!$G18)),0)+DAY('Revenue Streams'!$E18),EOMONTH((T$2-N('Revenue Streams'!$G18)),1)))&gt;='Revenue Streams'!$E18)*((MIN(EOMONTH((T$2-N('Revenue Streams'!$G18)),0)+DAY('Revenue Streams'!$E18),EOMONTH((T$2-N('Revenue Streams'!$G18)),1)))&lt;=IF('Revenue Streams'!$F18="",DATE(9999,1,1),'Revenue Streams'!$F18))+((MIN(EOMONTH((T$2-N('Revenue Streams'!$G18)),1)+DAY('Revenue Streams'!$E18),EOMONTH((T$2-N('Revenue Streams'!$G18)),2)))&gt;=(T$2-N('Revenue Streams'!$G18)))*((MIN(EOMONTH((T$2-N('Revenue Streams'!$G18)),1)+DAY('Revenue Streams'!$E18),EOMONTH((T$2-N('Revenue Streams'!$G18)),2)))&lt;=(T$3-N('Revenue Streams'!$G18)))*((MIN(EOMONTH((T$2-N('Revenue Streams'!$G18)),1)+DAY('Revenue Streams'!$E18),EOMONTH((T$2-N('Revenue Streams'!$G18)),2)))&gt;='Revenue Streams'!$E18)*((MIN(EOMONTH((T$2-N('Revenue Streams'!$G18)),1)+DAY('Revenue Streams'!$E18),EOMONTH((T$2-N('Revenue Streams'!$G18)),2)))&lt;=IF('Revenue Streams'!$F18="",DATE(9999,1,1),'Revenue Streams'!$F18))),IF(('Revenue Streams'!$E18&gt;=(T$2-N('Revenue Streams'!$G18)))*('Revenue Streams'!$E18&lt;=(T$3-N('Revenue Streams'!$G18)))=1,'Revenue Streams'!$D18,0)))</f>
        <v/>
      </c>
      <c r="U20" s="22">
        <f>IF(OR('Revenue Streams'!$D18="",'Revenue Streams'!$E18=""),0,IF('Revenue Streams'!$C18="Monthly",'Revenue Streams'!$D18*(((MIN(DATE(YEAR((U$2-N('Revenue Streams'!$G18))),MONTH((U$2-N('Revenue Streams'!$G18))),1)+DAY('Revenue Streams'!$E18)-1,EOMONTH((U$2-N('Revenue Streams'!$G18)),0)))&gt;=(U$2-N('Revenue Streams'!$G18)))*((MIN(DATE(YEAR((U$2-N('Revenue Streams'!$G18))),MONTH((U$2-N('Revenue Streams'!$G18))),1)+DAY('Revenue Streams'!$E18)-1,EOMONTH((U$2-N('Revenue Streams'!$G18)),0)))&lt;=(U$3-N('Revenue Streams'!$G18)))*((MIN(DATE(YEAR((U$2-N('Revenue Streams'!$G18))),MONTH((U$2-N('Revenue Streams'!$G18))),1)+DAY('Revenue Streams'!$E18)-1,EOMONTH((U$2-N('Revenue Streams'!$G18)),0)))&gt;='Revenue Streams'!$E18)*((MIN(DATE(YEAR((U$2-N('Revenue Streams'!$G18))),MONTH((U$2-N('Revenue Streams'!$G18))),1)+DAY('Revenue Streams'!$E18)-1,EOMONTH((U$2-N('Revenue Streams'!$G18)),0)))&lt;=IF('Revenue Streams'!$F18="",DATE(9999,1,1),'Revenue Streams'!$F18))+((MIN(EOMONTH((U$2-N('Revenue Streams'!$G18)),0)+DAY('Revenue Streams'!$E18),EOMONTH((U$2-N('Revenue Streams'!$G18)),1)))&gt;=(U$2-N('Revenue Streams'!$G18)))*((MIN(EOMONTH((U$2-N('Revenue Streams'!$G18)),0)+DAY('Revenue Streams'!$E18),EOMONTH((U$2-N('Revenue Streams'!$G18)),1)))&lt;=(U$3-N('Revenue Streams'!$G18)))*((MIN(EOMONTH((U$2-N('Revenue Streams'!$G18)),0)+DAY('Revenue Streams'!$E18),EOMONTH((U$2-N('Revenue Streams'!$G18)),1)))&gt;='Revenue Streams'!$E18)*((MIN(EOMONTH((U$2-N('Revenue Streams'!$G18)),0)+DAY('Revenue Streams'!$E18),EOMONTH((U$2-N('Revenue Streams'!$G18)),1)))&lt;=IF('Revenue Streams'!$F18="",DATE(9999,1,1),'Revenue Streams'!$F18))+((MIN(EOMONTH((U$2-N('Revenue Streams'!$G18)),1)+DAY('Revenue Streams'!$E18),EOMONTH((U$2-N('Revenue Streams'!$G18)),2)))&gt;=(U$2-N('Revenue Streams'!$G18)))*((MIN(EOMONTH((U$2-N('Revenue Streams'!$G18)),1)+DAY('Revenue Streams'!$E18),EOMONTH((U$2-N('Revenue Streams'!$G18)),2)))&lt;=(U$3-N('Revenue Streams'!$G18)))*((MIN(EOMONTH((U$2-N('Revenue Streams'!$G18)),1)+DAY('Revenue Streams'!$E18),EOMONTH((U$2-N('Revenue Streams'!$G18)),2)))&gt;='Revenue Streams'!$E18)*((MIN(EOMONTH((U$2-N('Revenue Streams'!$G18)),1)+DAY('Revenue Streams'!$E18),EOMONTH((U$2-N('Revenue Streams'!$G18)),2)))&lt;=IF('Revenue Streams'!$F18="",DATE(9999,1,1),'Revenue Streams'!$F18))),IF(('Revenue Streams'!$E18&gt;=(U$2-N('Revenue Streams'!$G18)))*('Revenue Streams'!$E18&lt;=(U$3-N('Revenue Streams'!$G18)))=1,'Revenue Streams'!$D18,0)))</f>
        <v/>
      </c>
      <c r="V20" s="22">
        <f>IF(OR('Revenue Streams'!$D18="",'Revenue Streams'!$E18=""),0,IF('Revenue Streams'!$C18="Monthly",'Revenue Streams'!$D18*(((MIN(DATE(YEAR((V$2-N('Revenue Streams'!$G18))),MONTH((V$2-N('Revenue Streams'!$G18))),1)+DAY('Revenue Streams'!$E18)-1,EOMONTH((V$2-N('Revenue Streams'!$G18)),0)))&gt;=(V$2-N('Revenue Streams'!$G18)))*((MIN(DATE(YEAR((V$2-N('Revenue Streams'!$G18))),MONTH((V$2-N('Revenue Streams'!$G18))),1)+DAY('Revenue Streams'!$E18)-1,EOMONTH((V$2-N('Revenue Streams'!$G18)),0)))&lt;=(V$3-N('Revenue Streams'!$G18)))*((MIN(DATE(YEAR((V$2-N('Revenue Streams'!$G18))),MONTH((V$2-N('Revenue Streams'!$G18))),1)+DAY('Revenue Streams'!$E18)-1,EOMONTH((V$2-N('Revenue Streams'!$G18)),0)))&gt;='Revenue Streams'!$E18)*((MIN(DATE(YEAR((V$2-N('Revenue Streams'!$G18))),MONTH((V$2-N('Revenue Streams'!$G18))),1)+DAY('Revenue Streams'!$E18)-1,EOMONTH((V$2-N('Revenue Streams'!$G18)),0)))&lt;=IF('Revenue Streams'!$F18="",DATE(9999,1,1),'Revenue Streams'!$F18))+((MIN(EOMONTH((V$2-N('Revenue Streams'!$G18)),0)+DAY('Revenue Streams'!$E18),EOMONTH((V$2-N('Revenue Streams'!$G18)),1)))&gt;=(V$2-N('Revenue Streams'!$G18)))*((MIN(EOMONTH((V$2-N('Revenue Streams'!$G18)),0)+DAY('Revenue Streams'!$E18),EOMONTH((V$2-N('Revenue Streams'!$G18)),1)))&lt;=(V$3-N('Revenue Streams'!$G18)))*((MIN(EOMONTH((V$2-N('Revenue Streams'!$G18)),0)+DAY('Revenue Streams'!$E18),EOMONTH((V$2-N('Revenue Streams'!$G18)),1)))&gt;='Revenue Streams'!$E18)*((MIN(EOMONTH((V$2-N('Revenue Streams'!$G18)),0)+DAY('Revenue Streams'!$E18),EOMONTH((V$2-N('Revenue Streams'!$G18)),1)))&lt;=IF('Revenue Streams'!$F18="",DATE(9999,1,1),'Revenue Streams'!$F18))+((MIN(EOMONTH((V$2-N('Revenue Streams'!$G18)),1)+DAY('Revenue Streams'!$E18),EOMONTH((V$2-N('Revenue Streams'!$G18)),2)))&gt;=(V$2-N('Revenue Streams'!$G18)))*((MIN(EOMONTH((V$2-N('Revenue Streams'!$G18)),1)+DAY('Revenue Streams'!$E18),EOMONTH((V$2-N('Revenue Streams'!$G18)),2)))&lt;=(V$3-N('Revenue Streams'!$G18)))*((MIN(EOMONTH((V$2-N('Revenue Streams'!$G18)),1)+DAY('Revenue Streams'!$E18),EOMONTH((V$2-N('Revenue Streams'!$G18)),2)))&gt;='Revenue Streams'!$E18)*((MIN(EOMONTH((V$2-N('Revenue Streams'!$G18)),1)+DAY('Revenue Streams'!$E18),EOMONTH((V$2-N('Revenue Streams'!$G18)),2)))&lt;=IF('Revenue Streams'!$F18="",DATE(9999,1,1),'Revenue Streams'!$F18))),IF(('Revenue Streams'!$E18&gt;=(V$2-N('Revenue Streams'!$G18)))*('Revenue Streams'!$E18&lt;=(V$3-N('Revenue Streams'!$G18)))=1,'Revenue Streams'!$D18,0)))</f>
        <v/>
      </c>
      <c r="W20" s="22">
        <f>IF(OR('Revenue Streams'!$D18="",'Revenue Streams'!$E18=""),0,IF('Revenue Streams'!$C18="Monthly",'Revenue Streams'!$D18*(((MIN(DATE(YEAR((W$2-N('Revenue Streams'!$G18))),MONTH((W$2-N('Revenue Streams'!$G18))),1)+DAY('Revenue Streams'!$E18)-1,EOMONTH((W$2-N('Revenue Streams'!$G18)),0)))&gt;=(W$2-N('Revenue Streams'!$G18)))*((MIN(DATE(YEAR((W$2-N('Revenue Streams'!$G18))),MONTH((W$2-N('Revenue Streams'!$G18))),1)+DAY('Revenue Streams'!$E18)-1,EOMONTH((W$2-N('Revenue Streams'!$G18)),0)))&lt;=(W$3-N('Revenue Streams'!$G18)))*((MIN(DATE(YEAR((W$2-N('Revenue Streams'!$G18))),MONTH((W$2-N('Revenue Streams'!$G18))),1)+DAY('Revenue Streams'!$E18)-1,EOMONTH((W$2-N('Revenue Streams'!$G18)),0)))&gt;='Revenue Streams'!$E18)*((MIN(DATE(YEAR((W$2-N('Revenue Streams'!$G18))),MONTH((W$2-N('Revenue Streams'!$G18))),1)+DAY('Revenue Streams'!$E18)-1,EOMONTH((W$2-N('Revenue Streams'!$G18)),0)))&lt;=IF('Revenue Streams'!$F18="",DATE(9999,1,1),'Revenue Streams'!$F18))+((MIN(EOMONTH((W$2-N('Revenue Streams'!$G18)),0)+DAY('Revenue Streams'!$E18),EOMONTH((W$2-N('Revenue Streams'!$G18)),1)))&gt;=(W$2-N('Revenue Streams'!$G18)))*((MIN(EOMONTH((W$2-N('Revenue Streams'!$G18)),0)+DAY('Revenue Streams'!$E18),EOMONTH((W$2-N('Revenue Streams'!$G18)),1)))&lt;=(W$3-N('Revenue Streams'!$G18)))*((MIN(EOMONTH((W$2-N('Revenue Streams'!$G18)),0)+DAY('Revenue Streams'!$E18),EOMONTH((W$2-N('Revenue Streams'!$G18)),1)))&gt;='Revenue Streams'!$E18)*((MIN(EOMONTH((W$2-N('Revenue Streams'!$G18)),0)+DAY('Revenue Streams'!$E18),EOMONTH((W$2-N('Revenue Streams'!$G18)),1)))&lt;=IF('Revenue Streams'!$F18="",DATE(9999,1,1),'Revenue Streams'!$F18))+((MIN(EOMONTH((W$2-N('Revenue Streams'!$G18)),1)+DAY('Revenue Streams'!$E18),EOMONTH((W$2-N('Revenue Streams'!$G18)),2)))&gt;=(W$2-N('Revenue Streams'!$G18)))*((MIN(EOMONTH((W$2-N('Revenue Streams'!$G18)),1)+DAY('Revenue Streams'!$E18),EOMONTH((W$2-N('Revenue Streams'!$G18)),2)))&lt;=(W$3-N('Revenue Streams'!$G18)))*((MIN(EOMONTH((W$2-N('Revenue Streams'!$G18)),1)+DAY('Revenue Streams'!$E18),EOMONTH((W$2-N('Revenue Streams'!$G18)),2)))&gt;='Revenue Streams'!$E18)*((MIN(EOMONTH((W$2-N('Revenue Streams'!$G18)),1)+DAY('Revenue Streams'!$E18),EOMONTH((W$2-N('Revenue Streams'!$G18)),2)))&lt;=IF('Revenue Streams'!$F18="",DATE(9999,1,1),'Revenue Streams'!$F18))),IF(('Revenue Streams'!$E18&gt;=(W$2-N('Revenue Streams'!$G18)))*('Revenue Streams'!$E18&lt;=(W$3-N('Revenue Streams'!$G18)))=1,'Revenue Streams'!$D18,0)))</f>
        <v/>
      </c>
      <c r="X20" s="22">
        <f>IF(OR('Revenue Streams'!$D18="",'Revenue Streams'!$E18=""),0,IF('Revenue Streams'!$C18="Monthly",'Revenue Streams'!$D18*(((MIN(DATE(YEAR((X$2-N('Revenue Streams'!$G18))),MONTH((X$2-N('Revenue Streams'!$G18))),1)+DAY('Revenue Streams'!$E18)-1,EOMONTH((X$2-N('Revenue Streams'!$G18)),0)))&gt;=(X$2-N('Revenue Streams'!$G18)))*((MIN(DATE(YEAR((X$2-N('Revenue Streams'!$G18))),MONTH((X$2-N('Revenue Streams'!$G18))),1)+DAY('Revenue Streams'!$E18)-1,EOMONTH((X$2-N('Revenue Streams'!$G18)),0)))&lt;=(X$3-N('Revenue Streams'!$G18)))*((MIN(DATE(YEAR((X$2-N('Revenue Streams'!$G18))),MONTH((X$2-N('Revenue Streams'!$G18))),1)+DAY('Revenue Streams'!$E18)-1,EOMONTH((X$2-N('Revenue Streams'!$G18)),0)))&gt;='Revenue Streams'!$E18)*((MIN(DATE(YEAR((X$2-N('Revenue Streams'!$G18))),MONTH((X$2-N('Revenue Streams'!$G18))),1)+DAY('Revenue Streams'!$E18)-1,EOMONTH((X$2-N('Revenue Streams'!$G18)),0)))&lt;=IF('Revenue Streams'!$F18="",DATE(9999,1,1),'Revenue Streams'!$F18))+((MIN(EOMONTH((X$2-N('Revenue Streams'!$G18)),0)+DAY('Revenue Streams'!$E18),EOMONTH((X$2-N('Revenue Streams'!$G18)),1)))&gt;=(X$2-N('Revenue Streams'!$G18)))*((MIN(EOMONTH((X$2-N('Revenue Streams'!$G18)),0)+DAY('Revenue Streams'!$E18),EOMONTH((X$2-N('Revenue Streams'!$G18)),1)))&lt;=(X$3-N('Revenue Streams'!$G18)))*((MIN(EOMONTH((X$2-N('Revenue Streams'!$G18)),0)+DAY('Revenue Streams'!$E18),EOMONTH((X$2-N('Revenue Streams'!$G18)),1)))&gt;='Revenue Streams'!$E18)*((MIN(EOMONTH((X$2-N('Revenue Streams'!$G18)),0)+DAY('Revenue Streams'!$E18),EOMONTH((X$2-N('Revenue Streams'!$G18)),1)))&lt;=IF('Revenue Streams'!$F18="",DATE(9999,1,1),'Revenue Streams'!$F18))+((MIN(EOMONTH((X$2-N('Revenue Streams'!$G18)),1)+DAY('Revenue Streams'!$E18),EOMONTH((X$2-N('Revenue Streams'!$G18)),2)))&gt;=(X$2-N('Revenue Streams'!$G18)))*((MIN(EOMONTH((X$2-N('Revenue Streams'!$G18)),1)+DAY('Revenue Streams'!$E18),EOMONTH((X$2-N('Revenue Streams'!$G18)),2)))&lt;=(X$3-N('Revenue Streams'!$G18)))*((MIN(EOMONTH((X$2-N('Revenue Streams'!$G18)),1)+DAY('Revenue Streams'!$E18),EOMONTH((X$2-N('Revenue Streams'!$G18)),2)))&gt;='Revenue Streams'!$E18)*((MIN(EOMONTH((X$2-N('Revenue Streams'!$G18)),1)+DAY('Revenue Streams'!$E18),EOMONTH((X$2-N('Revenue Streams'!$G18)),2)))&lt;=IF('Revenue Streams'!$F18="",DATE(9999,1,1),'Revenue Streams'!$F18))),IF(('Revenue Streams'!$E18&gt;=(X$2-N('Revenue Streams'!$G18)))*('Revenue Streams'!$E18&lt;=(X$3-N('Revenue Streams'!$G18)))=1,'Revenue Streams'!$D18,0)))</f>
        <v/>
      </c>
      <c r="Y20" s="22">
        <f>IF(OR('Revenue Streams'!$D18="",'Revenue Streams'!$E18=""),0,IF('Revenue Streams'!$C18="Monthly",'Revenue Streams'!$D18*(((MIN(DATE(YEAR((Y$2-N('Revenue Streams'!$G18))),MONTH((Y$2-N('Revenue Streams'!$G18))),1)+DAY('Revenue Streams'!$E18)-1,EOMONTH((Y$2-N('Revenue Streams'!$G18)),0)))&gt;=(Y$2-N('Revenue Streams'!$G18)))*((MIN(DATE(YEAR((Y$2-N('Revenue Streams'!$G18))),MONTH((Y$2-N('Revenue Streams'!$G18))),1)+DAY('Revenue Streams'!$E18)-1,EOMONTH((Y$2-N('Revenue Streams'!$G18)),0)))&lt;=(Y$3-N('Revenue Streams'!$G18)))*((MIN(DATE(YEAR((Y$2-N('Revenue Streams'!$G18))),MONTH((Y$2-N('Revenue Streams'!$G18))),1)+DAY('Revenue Streams'!$E18)-1,EOMONTH((Y$2-N('Revenue Streams'!$G18)),0)))&gt;='Revenue Streams'!$E18)*((MIN(DATE(YEAR((Y$2-N('Revenue Streams'!$G18))),MONTH((Y$2-N('Revenue Streams'!$G18))),1)+DAY('Revenue Streams'!$E18)-1,EOMONTH((Y$2-N('Revenue Streams'!$G18)),0)))&lt;=IF('Revenue Streams'!$F18="",DATE(9999,1,1),'Revenue Streams'!$F18))+((MIN(EOMONTH((Y$2-N('Revenue Streams'!$G18)),0)+DAY('Revenue Streams'!$E18),EOMONTH((Y$2-N('Revenue Streams'!$G18)),1)))&gt;=(Y$2-N('Revenue Streams'!$G18)))*((MIN(EOMONTH((Y$2-N('Revenue Streams'!$G18)),0)+DAY('Revenue Streams'!$E18),EOMONTH((Y$2-N('Revenue Streams'!$G18)),1)))&lt;=(Y$3-N('Revenue Streams'!$G18)))*((MIN(EOMONTH((Y$2-N('Revenue Streams'!$G18)),0)+DAY('Revenue Streams'!$E18),EOMONTH((Y$2-N('Revenue Streams'!$G18)),1)))&gt;='Revenue Streams'!$E18)*((MIN(EOMONTH((Y$2-N('Revenue Streams'!$G18)),0)+DAY('Revenue Streams'!$E18),EOMONTH((Y$2-N('Revenue Streams'!$G18)),1)))&lt;=IF('Revenue Streams'!$F18="",DATE(9999,1,1),'Revenue Streams'!$F18))+((MIN(EOMONTH((Y$2-N('Revenue Streams'!$G18)),1)+DAY('Revenue Streams'!$E18),EOMONTH((Y$2-N('Revenue Streams'!$G18)),2)))&gt;=(Y$2-N('Revenue Streams'!$G18)))*((MIN(EOMONTH((Y$2-N('Revenue Streams'!$G18)),1)+DAY('Revenue Streams'!$E18),EOMONTH((Y$2-N('Revenue Streams'!$G18)),2)))&lt;=(Y$3-N('Revenue Streams'!$G18)))*((MIN(EOMONTH((Y$2-N('Revenue Streams'!$G18)),1)+DAY('Revenue Streams'!$E18),EOMONTH((Y$2-N('Revenue Streams'!$G18)),2)))&gt;='Revenue Streams'!$E18)*((MIN(EOMONTH((Y$2-N('Revenue Streams'!$G18)),1)+DAY('Revenue Streams'!$E18),EOMONTH((Y$2-N('Revenue Streams'!$G18)),2)))&lt;=IF('Revenue Streams'!$F18="",DATE(9999,1,1),'Revenue Streams'!$F18))),IF(('Revenue Streams'!$E18&gt;=(Y$2-N('Revenue Streams'!$G18)))*('Revenue Streams'!$E18&lt;=(Y$3-N('Revenue Streams'!$G18)))=1,'Revenue Streams'!$D18,0)))</f>
        <v/>
      </c>
      <c r="Z20" s="22">
        <f>IF(OR('Revenue Streams'!$D18="",'Revenue Streams'!$E18=""),0,IF('Revenue Streams'!$C18="Monthly",'Revenue Streams'!$D18*(((MIN(DATE(YEAR((Z$2-N('Revenue Streams'!$G18))),MONTH((Z$2-N('Revenue Streams'!$G18))),1)+DAY('Revenue Streams'!$E18)-1,EOMONTH((Z$2-N('Revenue Streams'!$G18)),0)))&gt;=(Z$2-N('Revenue Streams'!$G18)))*((MIN(DATE(YEAR((Z$2-N('Revenue Streams'!$G18))),MONTH((Z$2-N('Revenue Streams'!$G18))),1)+DAY('Revenue Streams'!$E18)-1,EOMONTH((Z$2-N('Revenue Streams'!$G18)),0)))&lt;=(Z$3-N('Revenue Streams'!$G18)))*((MIN(DATE(YEAR((Z$2-N('Revenue Streams'!$G18))),MONTH((Z$2-N('Revenue Streams'!$G18))),1)+DAY('Revenue Streams'!$E18)-1,EOMONTH((Z$2-N('Revenue Streams'!$G18)),0)))&gt;='Revenue Streams'!$E18)*((MIN(DATE(YEAR((Z$2-N('Revenue Streams'!$G18))),MONTH((Z$2-N('Revenue Streams'!$G18))),1)+DAY('Revenue Streams'!$E18)-1,EOMONTH((Z$2-N('Revenue Streams'!$G18)),0)))&lt;=IF('Revenue Streams'!$F18="",DATE(9999,1,1),'Revenue Streams'!$F18))+((MIN(EOMONTH((Z$2-N('Revenue Streams'!$G18)),0)+DAY('Revenue Streams'!$E18),EOMONTH((Z$2-N('Revenue Streams'!$G18)),1)))&gt;=(Z$2-N('Revenue Streams'!$G18)))*((MIN(EOMONTH((Z$2-N('Revenue Streams'!$G18)),0)+DAY('Revenue Streams'!$E18),EOMONTH((Z$2-N('Revenue Streams'!$G18)),1)))&lt;=(Z$3-N('Revenue Streams'!$G18)))*((MIN(EOMONTH((Z$2-N('Revenue Streams'!$G18)),0)+DAY('Revenue Streams'!$E18),EOMONTH((Z$2-N('Revenue Streams'!$G18)),1)))&gt;='Revenue Streams'!$E18)*((MIN(EOMONTH((Z$2-N('Revenue Streams'!$G18)),0)+DAY('Revenue Streams'!$E18),EOMONTH((Z$2-N('Revenue Streams'!$G18)),1)))&lt;=IF('Revenue Streams'!$F18="",DATE(9999,1,1),'Revenue Streams'!$F18))+((MIN(EOMONTH((Z$2-N('Revenue Streams'!$G18)),1)+DAY('Revenue Streams'!$E18),EOMONTH((Z$2-N('Revenue Streams'!$G18)),2)))&gt;=(Z$2-N('Revenue Streams'!$G18)))*((MIN(EOMONTH((Z$2-N('Revenue Streams'!$G18)),1)+DAY('Revenue Streams'!$E18),EOMONTH((Z$2-N('Revenue Streams'!$G18)),2)))&lt;=(Z$3-N('Revenue Streams'!$G18)))*((MIN(EOMONTH((Z$2-N('Revenue Streams'!$G18)),1)+DAY('Revenue Streams'!$E18),EOMONTH((Z$2-N('Revenue Streams'!$G18)),2)))&gt;='Revenue Streams'!$E18)*((MIN(EOMONTH((Z$2-N('Revenue Streams'!$G18)),1)+DAY('Revenue Streams'!$E18),EOMONTH((Z$2-N('Revenue Streams'!$G18)),2)))&lt;=IF('Revenue Streams'!$F18="",DATE(9999,1,1),'Revenue Streams'!$F18))),IF(('Revenue Streams'!$E18&gt;=(Z$2-N('Revenue Streams'!$G18)))*('Revenue Streams'!$E18&lt;=(Z$3-N('Revenue Streams'!$G18)))=1,'Revenue Streams'!$D18,0)))</f>
        <v/>
      </c>
      <c r="AA20" s="22">
        <f>IF(OR('Revenue Streams'!$D18="",'Revenue Streams'!$E18=""),0,IF('Revenue Streams'!$C18="Monthly",'Revenue Streams'!$D18*(((MIN(DATE(YEAR((AA$2-N('Revenue Streams'!$G18))),MONTH((AA$2-N('Revenue Streams'!$G18))),1)+DAY('Revenue Streams'!$E18)-1,EOMONTH((AA$2-N('Revenue Streams'!$G18)),0)))&gt;=(AA$2-N('Revenue Streams'!$G18)))*((MIN(DATE(YEAR((AA$2-N('Revenue Streams'!$G18))),MONTH((AA$2-N('Revenue Streams'!$G18))),1)+DAY('Revenue Streams'!$E18)-1,EOMONTH((AA$2-N('Revenue Streams'!$G18)),0)))&lt;=(AA$3-N('Revenue Streams'!$G18)))*((MIN(DATE(YEAR((AA$2-N('Revenue Streams'!$G18))),MONTH((AA$2-N('Revenue Streams'!$G18))),1)+DAY('Revenue Streams'!$E18)-1,EOMONTH((AA$2-N('Revenue Streams'!$G18)),0)))&gt;='Revenue Streams'!$E18)*((MIN(DATE(YEAR((AA$2-N('Revenue Streams'!$G18))),MONTH((AA$2-N('Revenue Streams'!$G18))),1)+DAY('Revenue Streams'!$E18)-1,EOMONTH((AA$2-N('Revenue Streams'!$G18)),0)))&lt;=IF('Revenue Streams'!$F18="",DATE(9999,1,1),'Revenue Streams'!$F18))+((MIN(EOMONTH((AA$2-N('Revenue Streams'!$G18)),0)+DAY('Revenue Streams'!$E18),EOMONTH((AA$2-N('Revenue Streams'!$G18)),1)))&gt;=(AA$2-N('Revenue Streams'!$G18)))*((MIN(EOMONTH((AA$2-N('Revenue Streams'!$G18)),0)+DAY('Revenue Streams'!$E18),EOMONTH((AA$2-N('Revenue Streams'!$G18)),1)))&lt;=(AA$3-N('Revenue Streams'!$G18)))*((MIN(EOMONTH((AA$2-N('Revenue Streams'!$G18)),0)+DAY('Revenue Streams'!$E18),EOMONTH((AA$2-N('Revenue Streams'!$G18)),1)))&gt;='Revenue Streams'!$E18)*((MIN(EOMONTH((AA$2-N('Revenue Streams'!$G18)),0)+DAY('Revenue Streams'!$E18),EOMONTH((AA$2-N('Revenue Streams'!$G18)),1)))&lt;=IF('Revenue Streams'!$F18="",DATE(9999,1,1),'Revenue Streams'!$F18))+((MIN(EOMONTH((AA$2-N('Revenue Streams'!$G18)),1)+DAY('Revenue Streams'!$E18),EOMONTH((AA$2-N('Revenue Streams'!$G18)),2)))&gt;=(AA$2-N('Revenue Streams'!$G18)))*((MIN(EOMONTH((AA$2-N('Revenue Streams'!$G18)),1)+DAY('Revenue Streams'!$E18),EOMONTH((AA$2-N('Revenue Streams'!$G18)),2)))&lt;=(AA$3-N('Revenue Streams'!$G18)))*((MIN(EOMONTH((AA$2-N('Revenue Streams'!$G18)),1)+DAY('Revenue Streams'!$E18),EOMONTH((AA$2-N('Revenue Streams'!$G18)),2)))&gt;='Revenue Streams'!$E18)*((MIN(EOMONTH((AA$2-N('Revenue Streams'!$G18)),1)+DAY('Revenue Streams'!$E18),EOMONTH((AA$2-N('Revenue Streams'!$G18)),2)))&lt;=IF('Revenue Streams'!$F18="",DATE(9999,1,1),'Revenue Streams'!$F18))),IF(('Revenue Streams'!$E18&gt;=(AA$2-N('Revenue Streams'!$G18)))*('Revenue Streams'!$E18&lt;=(AA$3-N('Revenue Streams'!$G18)))=1,'Revenue Streams'!$D18,0)))</f>
        <v/>
      </c>
      <c r="AB20" s="22">
        <f>IF(OR('Revenue Streams'!$D18="",'Revenue Streams'!$E18=""),0,IF('Revenue Streams'!$C18="Monthly",'Revenue Streams'!$D18*(((MIN(DATE(YEAR((AB$2-N('Revenue Streams'!$G18))),MONTH((AB$2-N('Revenue Streams'!$G18))),1)+DAY('Revenue Streams'!$E18)-1,EOMONTH((AB$2-N('Revenue Streams'!$G18)),0)))&gt;=(AB$2-N('Revenue Streams'!$G18)))*((MIN(DATE(YEAR((AB$2-N('Revenue Streams'!$G18))),MONTH((AB$2-N('Revenue Streams'!$G18))),1)+DAY('Revenue Streams'!$E18)-1,EOMONTH((AB$2-N('Revenue Streams'!$G18)),0)))&lt;=(AB$3-N('Revenue Streams'!$G18)))*((MIN(DATE(YEAR((AB$2-N('Revenue Streams'!$G18))),MONTH((AB$2-N('Revenue Streams'!$G18))),1)+DAY('Revenue Streams'!$E18)-1,EOMONTH((AB$2-N('Revenue Streams'!$G18)),0)))&gt;='Revenue Streams'!$E18)*((MIN(DATE(YEAR((AB$2-N('Revenue Streams'!$G18))),MONTH((AB$2-N('Revenue Streams'!$G18))),1)+DAY('Revenue Streams'!$E18)-1,EOMONTH((AB$2-N('Revenue Streams'!$G18)),0)))&lt;=IF('Revenue Streams'!$F18="",DATE(9999,1,1),'Revenue Streams'!$F18))+((MIN(EOMONTH((AB$2-N('Revenue Streams'!$G18)),0)+DAY('Revenue Streams'!$E18),EOMONTH((AB$2-N('Revenue Streams'!$G18)),1)))&gt;=(AB$2-N('Revenue Streams'!$G18)))*((MIN(EOMONTH((AB$2-N('Revenue Streams'!$G18)),0)+DAY('Revenue Streams'!$E18),EOMONTH((AB$2-N('Revenue Streams'!$G18)),1)))&lt;=(AB$3-N('Revenue Streams'!$G18)))*((MIN(EOMONTH((AB$2-N('Revenue Streams'!$G18)),0)+DAY('Revenue Streams'!$E18),EOMONTH((AB$2-N('Revenue Streams'!$G18)),1)))&gt;='Revenue Streams'!$E18)*((MIN(EOMONTH((AB$2-N('Revenue Streams'!$G18)),0)+DAY('Revenue Streams'!$E18),EOMONTH((AB$2-N('Revenue Streams'!$G18)),1)))&lt;=IF('Revenue Streams'!$F18="",DATE(9999,1,1),'Revenue Streams'!$F18))+((MIN(EOMONTH((AB$2-N('Revenue Streams'!$G18)),1)+DAY('Revenue Streams'!$E18),EOMONTH((AB$2-N('Revenue Streams'!$G18)),2)))&gt;=(AB$2-N('Revenue Streams'!$G18)))*((MIN(EOMONTH((AB$2-N('Revenue Streams'!$G18)),1)+DAY('Revenue Streams'!$E18),EOMONTH((AB$2-N('Revenue Streams'!$G18)),2)))&lt;=(AB$3-N('Revenue Streams'!$G18)))*((MIN(EOMONTH((AB$2-N('Revenue Streams'!$G18)),1)+DAY('Revenue Streams'!$E18),EOMONTH((AB$2-N('Revenue Streams'!$G18)),2)))&gt;='Revenue Streams'!$E18)*((MIN(EOMONTH((AB$2-N('Revenue Streams'!$G18)),1)+DAY('Revenue Streams'!$E18),EOMONTH((AB$2-N('Revenue Streams'!$G18)),2)))&lt;=IF('Revenue Streams'!$F18="",DATE(9999,1,1),'Revenue Streams'!$F18))),IF(('Revenue Streams'!$E18&gt;=(AB$2-N('Revenue Streams'!$G18)))*('Revenue Streams'!$E18&lt;=(AB$3-N('Revenue Streams'!$G18)))=1,'Revenue Streams'!$D18,0)))</f>
        <v/>
      </c>
    </row>
    <row r="21" ht="15" customHeight="1" s="23">
      <c r="A21" s="22">
        <f>IF('Revenue Streams'!$B19="","",'Revenue Streams'!$B19)</f>
        <v/>
      </c>
      <c r="B21" s="22">
        <f>IF('Revenue Streams'!$A19="","",'Revenue Streams'!$A19)</f>
        <v/>
      </c>
      <c r="C21" s="22">
        <f>IF(OR('Revenue Streams'!$D19="",'Revenue Streams'!$E19=""),0,IF('Revenue Streams'!$C19="Monthly",'Revenue Streams'!$D19*(((MIN(DATE(YEAR((C$2-N('Revenue Streams'!$G19))),MONTH((C$2-N('Revenue Streams'!$G19))),1)+DAY('Revenue Streams'!$E19)-1,EOMONTH((C$2-N('Revenue Streams'!$G19)),0)))&gt;=(C$2-N('Revenue Streams'!$G19)))*((MIN(DATE(YEAR((C$2-N('Revenue Streams'!$G19))),MONTH((C$2-N('Revenue Streams'!$G19))),1)+DAY('Revenue Streams'!$E19)-1,EOMONTH((C$2-N('Revenue Streams'!$G19)),0)))&lt;=(C$3-N('Revenue Streams'!$G19)))*((MIN(DATE(YEAR((C$2-N('Revenue Streams'!$G19))),MONTH((C$2-N('Revenue Streams'!$G19))),1)+DAY('Revenue Streams'!$E19)-1,EOMONTH((C$2-N('Revenue Streams'!$G19)),0)))&gt;='Revenue Streams'!$E19)*((MIN(DATE(YEAR((C$2-N('Revenue Streams'!$G19))),MONTH((C$2-N('Revenue Streams'!$G19))),1)+DAY('Revenue Streams'!$E19)-1,EOMONTH((C$2-N('Revenue Streams'!$G19)),0)))&lt;=IF('Revenue Streams'!$F19="",DATE(9999,1,1),'Revenue Streams'!$F19))+((MIN(EOMONTH((C$2-N('Revenue Streams'!$G19)),0)+DAY('Revenue Streams'!$E19),EOMONTH((C$2-N('Revenue Streams'!$G19)),1)))&gt;=(C$2-N('Revenue Streams'!$G19)))*((MIN(EOMONTH((C$2-N('Revenue Streams'!$G19)),0)+DAY('Revenue Streams'!$E19),EOMONTH((C$2-N('Revenue Streams'!$G19)),1)))&lt;=(C$3-N('Revenue Streams'!$G19)))*((MIN(EOMONTH((C$2-N('Revenue Streams'!$G19)),0)+DAY('Revenue Streams'!$E19),EOMONTH((C$2-N('Revenue Streams'!$G19)),1)))&gt;='Revenue Streams'!$E19)*((MIN(EOMONTH((C$2-N('Revenue Streams'!$G19)),0)+DAY('Revenue Streams'!$E19),EOMONTH((C$2-N('Revenue Streams'!$G19)),1)))&lt;=IF('Revenue Streams'!$F19="",DATE(9999,1,1),'Revenue Streams'!$F19))+((MIN(EOMONTH((C$2-N('Revenue Streams'!$G19)),1)+DAY('Revenue Streams'!$E19),EOMONTH((C$2-N('Revenue Streams'!$G19)),2)))&gt;=(C$2-N('Revenue Streams'!$G19)))*((MIN(EOMONTH((C$2-N('Revenue Streams'!$G19)),1)+DAY('Revenue Streams'!$E19),EOMONTH((C$2-N('Revenue Streams'!$G19)),2)))&lt;=(C$3-N('Revenue Streams'!$G19)))*((MIN(EOMONTH((C$2-N('Revenue Streams'!$G19)),1)+DAY('Revenue Streams'!$E19),EOMONTH((C$2-N('Revenue Streams'!$G19)),2)))&gt;='Revenue Streams'!$E19)*((MIN(EOMONTH((C$2-N('Revenue Streams'!$G19)),1)+DAY('Revenue Streams'!$E19),EOMONTH((C$2-N('Revenue Streams'!$G19)),2)))&lt;=IF('Revenue Streams'!$F19="",DATE(9999,1,1),'Revenue Streams'!$F19))),IF(('Revenue Streams'!$E19&gt;=(C$2-N('Revenue Streams'!$G19)))*('Revenue Streams'!$E19&lt;=(C$3-N('Revenue Streams'!$G19)))=1,'Revenue Streams'!$D19,0)))</f>
        <v/>
      </c>
      <c r="D21" s="22">
        <f>IF(OR('Revenue Streams'!$D19="",'Revenue Streams'!$E19=""),0,IF('Revenue Streams'!$C19="Monthly",'Revenue Streams'!$D19*(((MIN(DATE(YEAR((D$2-N('Revenue Streams'!$G19))),MONTH((D$2-N('Revenue Streams'!$G19))),1)+DAY('Revenue Streams'!$E19)-1,EOMONTH((D$2-N('Revenue Streams'!$G19)),0)))&gt;=(D$2-N('Revenue Streams'!$G19)))*((MIN(DATE(YEAR((D$2-N('Revenue Streams'!$G19))),MONTH((D$2-N('Revenue Streams'!$G19))),1)+DAY('Revenue Streams'!$E19)-1,EOMONTH((D$2-N('Revenue Streams'!$G19)),0)))&lt;=(D$3-N('Revenue Streams'!$G19)))*((MIN(DATE(YEAR((D$2-N('Revenue Streams'!$G19))),MONTH((D$2-N('Revenue Streams'!$G19))),1)+DAY('Revenue Streams'!$E19)-1,EOMONTH((D$2-N('Revenue Streams'!$G19)),0)))&gt;='Revenue Streams'!$E19)*((MIN(DATE(YEAR((D$2-N('Revenue Streams'!$G19))),MONTH((D$2-N('Revenue Streams'!$G19))),1)+DAY('Revenue Streams'!$E19)-1,EOMONTH((D$2-N('Revenue Streams'!$G19)),0)))&lt;=IF('Revenue Streams'!$F19="",DATE(9999,1,1),'Revenue Streams'!$F19))+((MIN(EOMONTH((D$2-N('Revenue Streams'!$G19)),0)+DAY('Revenue Streams'!$E19),EOMONTH((D$2-N('Revenue Streams'!$G19)),1)))&gt;=(D$2-N('Revenue Streams'!$G19)))*((MIN(EOMONTH((D$2-N('Revenue Streams'!$G19)),0)+DAY('Revenue Streams'!$E19),EOMONTH((D$2-N('Revenue Streams'!$G19)),1)))&lt;=(D$3-N('Revenue Streams'!$G19)))*((MIN(EOMONTH((D$2-N('Revenue Streams'!$G19)),0)+DAY('Revenue Streams'!$E19),EOMONTH((D$2-N('Revenue Streams'!$G19)),1)))&gt;='Revenue Streams'!$E19)*((MIN(EOMONTH((D$2-N('Revenue Streams'!$G19)),0)+DAY('Revenue Streams'!$E19),EOMONTH((D$2-N('Revenue Streams'!$G19)),1)))&lt;=IF('Revenue Streams'!$F19="",DATE(9999,1,1),'Revenue Streams'!$F19))+((MIN(EOMONTH((D$2-N('Revenue Streams'!$G19)),1)+DAY('Revenue Streams'!$E19),EOMONTH((D$2-N('Revenue Streams'!$G19)),2)))&gt;=(D$2-N('Revenue Streams'!$G19)))*((MIN(EOMONTH((D$2-N('Revenue Streams'!$G19)),1)+DAY('Revenue Streams'!$E19),EOMONTH((D$2-N('Revenue Streams'!$G19)),2)))&lt;=(D$3-N('Revenue Streams'!$G19)))*((MIN(EOMONTH((D$2-N('Revenue Streams'!$G19)),1)+DAY('Revenue Streams'!$E19),EOMONTH((D$2-N('Revenue Streams'!$G19)),2)))&gt;='Revenue Streams'!$E19)*((MIN(EOMONTH((D$2-N('Revenue Streams'!$G19)),1)+DAY('Revenue Streams'!$E19),EOMONTH((D$2-N('Revenue Streams'!$G19)),2)))&lt;=IF('Revenue Streams'!$F19="",DATE(9999,1,1),'Revenue Streams'!$F19))),IF(('Revenue Streams'!$E19&gt;=(D$2-N('Revenue Streams'!$G19)))*('Revenue Streams'!$E19&lt;=(D$3-N('Revenue Streams'!$G19)))=1,'Revenue Streams'!$D19,0)))</f>
        <v/>
      </c>
      <c r="E21" s="22">
        <f>IF(OR('Revenue Streams'!$D19="",'Revenue Streams'!$E19=""),0,IF('Revenue Streams'!$C19="Monthly",'Revenue Streams'!$D19*(((MIN(DATE(YEAR((E$2-N('Revenue Streams'!$G19))),MONTH((E$2-N('Revenue Streams'!$G19))),1)+DAY('Revenue Streams'!$E19)-1,EOMONTH((E$2-N('Revenue Streams'!$G19)),0)))&gt;=(E$2-N('Revenue Streams'!$G19)))*((MIN(DATE(YEAR((E$2-N('Revenue Streams'!$G19))),MONTH((E$2-N('Revenue Streams'!$G19))),1)+DAY('Revenue Streams'!$E19)-1,EOMONTH((E$2-N('Revenue Streams'!$G19)),0)))&lt;=(E$3-N('Revenue Streams'!$G19)))*((MIN(DATE(YEAR((E$2-N('Revenue Streams'!$G19))),MONTH((E$2-N('Revenue Streams'!$G19))),1)+DAY('Revenue Streams'!$E19)-1,EOMONTH((E$2-N('Revenue Streams'!$G19)),0)))&gt;='Revenue Streams'!$E19)*((MIN(DATE(YEAR((E$2-N('Revenue Streams'!$G19))),MONTH((E$2-N('Revenue Streams'!$G19))),1)+DAY('Revenue Streams'!$E19)-1,EOMONTH((E$2-N('Revenue Streams'!$G19)),0)))&lt;=IF('Revenue Streams'!$F19="",DATE(9999,1,1),'Revenue Streams'!$F19))+((MIN(EOMONTH((E$2-N('Revenue Streams'!$G19)),0)+DAY('Revenue Streams'!$E19),EOMONTH((E$2-N('Revenue Streams'!$G19)),1)))&gt;=(E$2-N('Revenue Streams'!$G19)))*((MIN(EOMONTH((E$2-N('Revenue Streams'!$G19)),0)+DAY('Revenue Streams'!$E19),EOMONTH((E$2-N('Revenue Streams'!$G19)),1)))&lt;=(E$3-N('Revenue Streams'!$G19)))*((MIN(EOMONTH((E$2-N('Revenue Streams'!$G19)),0)+DAY('Revenue Streams'!$E19),EOMONTH((E$2-N('Revenue Streams'!$G19)),1)))&gt;='Revenue Streams'!$E19)*((MIN(EOMONTH((E$2-N('Revenue Streams'!$G19)),0)+DAY('Revenue Streams'!$E19),EOMONTH((E$2-N('Revenue Streams'!$G19)),1)))&lt;=IF('Revenue Streams'!$F19="",DATE(9999,1,1),'Revenue Streams'!$F19))+((MIN(EOMONTH((E$2-N('Revenue Streams'!$G19)),1)+DAY('Revenue Streams'!$E19),EOMONTH((E$2-N('Revenue Streams'!$G19)),2)))&gt;=(E$2-N('Revenue Streams'!$G19)))*((MIN(EOMONTH((E$2-N('Revenue Streams'!$G19)),1)+DAY('Revenue Streams'!$E19),EOMONTH((E$2-N('Revenue Streams'!$G19)),2)))&lt;=(E$3-N('Revenue Streams'!$G19)))*((MIN(EOMONTH((E$2-N('Revenue Streams'!$G19)),1)+DAY('Revenue Streams'!$E19),EOMONTH((E$2-N('Revenue Streams'!$G19)),2)))&gt;='Revenue Streams'!$E19)*((MIN(EOMONTH((E$2-N('Revenue Streams'!$G19)),1)+DAY('Revenue Streams'!$E19),EOMONTH((E$2-N('Revenue Streams'!$G19)),2)))&lt;=IF('Revenue Streams'!$F19="",DATE(9999,1,1),'Revenue Streams'!$F19))),IF(('Revenue Streams'!$E19&gt;=(E$2-N('Revenue Streams'!$G19)))*('Revenue Streams'!$E19&lt;=(E$3-N('Revenue Streams'!$G19)))=1,'Revenue Streams'!$D19,0)))</f>
        <v/>
      </c>
      <c r="F21" s="22">
        <f>IF(OR('Revenue Streams'!$D19="",'Revenue Streams'!$E19=""),0,IF('Revenue Streams'!$C19="Monthly",'Revenue Streams'!$D19*(((MIN(DATE(YEAR((F$2-N('Revenue Streams'!$G19))),MONTH((F$2-N('Revenue Streams'!$G19))),1)+DAY('Revenue Streams'!$E19)-1,EOMONTH((F$2-N('Revenue Streams'!$G19)),0)))&gt;=(F$2-N('Revenue Streams'!$G19)))*((MIN(DATE(YEAR((F$2-N('Revenue Streams'!$G19))),MONTH((F$2-N('Revenue Streams'!$G19))),1)+DAY('Revenue Streams'!$E19)-1,EOMONTH((F$2-N('Revenue Streams'!$G19)),0)))&lt;=(F$3-N('Revenue Streams'!$G19)))*((MIN(DATE(YEAR((F$2-N('Revenue Streams'!$G19))),MONTH((F$2-N('Revenue Streams'!$G19))),1)+DAY('Revenue Streams'!$E19)-1,EOMONTH((F$2-N('Revenue Streams'!$G19)),0)))&gt;='Revenue Streams'!$E19)*((MIN(DATE(YEAR((F$2-N('Revenue Streams'!$G19))),MONTH((F$2-N('Revenue Streams'!$G19))),1)+DAY('Revenue Streams'!$E19)-1,EOMONTH((F$2-N('Revenue Streams'!$G19)),0)))&lt;=IF('Revenue Streams'!$F19="",DATE(9999,1,1),'Revenue Streams'!$F19))+((MIN(EOMONTH((F$2-N('Revenue Streams'!$G19)),0)+DAY('Revenue Streams'!$E19),EOMONTH((F$2-N('Revenue Streams'!$G19)),1)))&gt;=(F$2-N('Revenue Streams'!$G19)))*((MIN(EOMONTH((F$2-N('Revenue Streams'!$G19)),0)+DAY('Revenue Streams'!$E19),EOMONTH((F$2-N('Revenue Streams'!$G19)),1)))&lt;=(F$3-N('Revenue Streams'!$G19)))*((MIN(EOMONTH((F$2-N('Revenue Streams'!$G19)),0)+DAY('Revenue Streams'!$E19),EOMONTH((F$2-N('Revenue Streams'!$G19)),1)))&gt;='Revenue Streams'!$E19)*((MIN(EOMONTH((F$2-N('Revenue Streams'!$G19)),0)+DAY('Revenue Streams'!$E19),EOMONTH((F$2-N('Revenue Streams'!$G19)),1)))&lt;=IF('Revenue Streams'!$F19="",DATE(9999,1,1),'Revenue Streams'!$F19))+((MIN(EOMONTH((F$2-N('Revenue Streams'!$G19)),1)+DAY('Revenue Streams'!$E19),EOMONTH((F$2-N('Revenue Streams'!$G19)),2)))&gt;=(F$2-N('Revenue Streams'!$G19)))*((MIN(EOMONTH((F$2-N('Revenue Streams'!$G19)),1)+DAY('Revenue Streams'!$E19),EOMONTH((F$2-N('Revenue Streams'!$G19)),2)))&lt;=(F$3-N('Revenue Streams'!$G19)))*((MIN(EOMONTH((F$2-N('Revenue Streams'!$G19)),1)+DAY('Revenue Streams'!$E19),EOMONTH((F$2-N('Revenue Streams'!$G19)),2)))&gt;='Revenue Streams'!$E19)*((MIN(EOMONTH((F$2-N('Revenue Streams'!$G19)),1)+DAY('Revenue Streams'!$E19),EOMONTH((F$2-N('Revenue Streams'!$G19)),2)))&lt;=IF('Revenue Streams'!$F19="",DATE(9999,1,1),'Revenue Streams'!$F19))),IF(('Revenue Streams'!$E19&gt;=(F$2-N('Revenue Streams'!$G19)))*('Revenue Streams'!$E19&lt;=(F$3-N('Revenue Streams'!$G19)))=1,'Revenue Streams'!$D19,0)))</f>
        <v/>
      </c>
      <c r="G21" s="22">
        <f>IF(OR('Revenue Streams'!$D19="",'Revenue Streams'!$E19=""),0,IF('Revenue Streams'!$C19="Monthly",'Revenue Streams'!$D19*(((MIN(DATE(YEAR((G$2-N('Revenue Streams'!$G19))),MONTH((G$2-N('Revenue Streams'!$G19))),1)+DAY('Revenue Streams'!$E19)-1,EOMONTH((G$2-N('Revenue Streams'!$G19)),0)))&gt;=(G$2-N('Revenue Streams'!$G19)))*((MIN(DATE(YEAR((G$2-N('Revenue Streams'!$G19))),MONTH((G$2-N('Revenue Streams'!$G19))),1)+DAY('Revenue Streams'!$E19)-1,EOMONTH((G$2-N('Revenue Streams'!$G19)),0)))&lt;=(G$3-N('Revenue Streams'!$G19)))*((MIN(DATE(YEAR((G$2-N('Revenue Streams'!$G19))),MONTH((G$2-N('Revenue Streams'!$G19))),1)+DAY('Revenue Streams'!$E19)-1,EOMONTH((G$2-N('Revenue Streams'!$G19)),0)))&gt;='Revenue Streams'!$E19)*((MIN(DATE(YEAR((G$2-N('Revenue Streams'!$G19))),MONTH((G$2-N('Revenue Streams'!$G19))),1)+DAY('Revenue Streams'!$E19)-1,EOMONTH((G$2-N('Revenue Streams'!$G19)),0)))&lt;=IF('Revenue Streams'!$F19="",DATE(9999,1,1),'Revenue Streams'!$F19))+((MIN(EOMONTH((G$2-N('Revenue Streams'!$G19)),0)+DAY('Revenue Streams'!$E19),EOMONTH((G$2-N('Revenue Streams'!$G19)),1)))&gt;=(G$2-N('Revenue Streams'!$G19)))*((MIN(EOMONTH((G$2-N('Revenue Streams'!$G19)),0)+DAY('Revenue Streams'!$E19),EOMONTH((G$2-N('Revenue Streams'!$G19)),1)))&lt;=(G$3-N('Revenue Streams'!$G19)))*((MIN(EOMONTH((G$2-N('Revenue Streams'!$G19)),0)+DAY('Revenue Streams'!$E19),EOMONTH((G$2-N('Revenue Streams'!$G19)),1)))&gt;='Revenue Streams'!$E19)*((MIN(EOMONTH((G$2-N('Revenue Streams'!$G19)),0)+DAY('Revenue Streams'!$E19),EOMONTH((G$2-N('Revenue Streams'!$G19)),1)))&lt;=IF('Revenue Streams'!$F19="",DATE(9999,1,1),'Revenue Streams'!$F19))+((MIN(EOMONTH((G$2-N('Revenue Streams'!$G19)),1)+DAY('Revenue Streams'!$E19),EOMONTH((G$2-N('Revenue Streams'!$G19)),2)))&gt;=(G$2-N('Revenue Streams'!$G19)))*((MIN(EOMONTH((G$2-N('Revenue Streams'!$G19)),1)+DAY('Revenue Streams'!$E19),EOMONTH((G$2-N('Revenue Streams'!$G19)),2)))&lt;=(G$3-N('Revenue Streams'!$G19)))*((MIN(EOMONTH((G$2-N('Revenue Streams'!$G19)),1)+DAY('Revenue Streams'!$E19),EOMONTH((G$2-N('Revenue Streams'!$G19)),2)))&gt;='Revenue Streams'!$E19)*((MIN(EOMONTH((G$2-N('Revenue Streams'!$G19)),1)+DAY('Revenue Streams'!$E19),EOMONTH((G$2-N('Revenue Streams'!$G19)),2)))&lt;=IF('Revenue Streams'!$F19="",DATE(9999,1,1),'Revenue Streams'!$F19))),IF(('Revenue Streams'!$E19&gt;=(G$2-N('Revenue Streams'!$G19)))*('Revenue Streams'!$E19&lt;=(G$3-N('Revenue Streams'!$G19)))=1,'Revenue Streams'!$D19,0)))</f>
        <v/>
      </c>
      <c r="H21" s="22">
        <f>IF(OR('Revenue Streams'!$D19="",'Revenue Streams'!$E19=""),0,IF('Revenue Streams'!$C19="Monthly",'Revenue Streams'!$D19*(((MIN(DATE(YEAR((H$2-N('Revenue Streams'!$G19))),MONTH((H$2-N('Revenue Streams'!$G19))),1)+DAY('Revenue Streams'!$E19)-1,EOMONTH((H$2-N('Revenue Streams'!$G19)),0)))&gt;=(H$2-N('Revenue Streams'!$G19)))*((MIN(DATE(YEAR((H$2-N('Revenue Streams'!$G19))),MONTH((H$2-N('Revenue Streams'!$G19))),1)+DAY('Revenue Streams'!$E19)-1,EOMONTH((H$2-N('Revenue Streams'!$G19)),0)))&lt;=(H$3-N('Revenue Streams'!$G19)))*((MIN(DATE(YEAR((H$2-N('Revenue Streams'!$G19))),MONTH((H$2-N('Revenue Streams'!$G19))),1)+DAY('Revenue Streams'!$E19)-1,EOMONTH((H$2-N('Revenue Streams'!$G19)),0)))&gt;='Revenue Streams'!$E19)*((MIN(DATE(YEAR((H$2-N('Revenue Streams'!$G19))),MONTH((H$2-N('Revenue Streams'!$G19))),1)+DAY('Revenue Streams'!$E19)-1,EOMONTH((H$2-N('Revenue Streams'!$G19)),0)))&lt;=IF('Revenue Streams'!$F19="",DATE(9999,1,1),'Revenue Streams'!$F19))+((MIN(EOMONTH((H$2-N('Revenue Streams'!$G19)),0)+DAY('Revenue Streams'!$E19),EOMONTH((H$2-N('Revenue Streams'!$G19)),1)))&gt;=(H$2-N('Revenue Streams'!$G19)))*((MIN(EOMONTH((H$2-N('Revenue Streams'!$G19)),0)+DAY('Revenue Streams'!$E19),EOMONTH((H$2-N('Revenue Streams'!$G19)),1)))&lt;=(H$3-N('Revenue Streams'!$G19)))*((MIN(EOMONTH((H$2-N('Revenue Streams'!$G19)),0)+DAY('Revenue Streams'!$E19),EOMONTH((H$2-N('Revenue Streams'!$G19)),1)))&gt;='Revenue Streams'!$E19)*((MIN(EOMONTH((H$2-N('Revenue Streams'!$G19)),0)+DAY('Revenue Streams'!$E19),EOMONTH((H$2-N('Revenue Streams'!$G19)),1)))&lt;=IF('Revenue Streams'!$F19="",DATE(9999,1,1),'Revenue Streams'!$F19))+((MIN(EOMONTH((H$2-N('Revenue Streams'!$G19)),1)+DAY('Revenue Streams'!$E19),EOMONTH((H$2-N('Revenue Streams'!$G19)),2)))&gt;=(H$2-N('Revenue Streams'!$G19)))*((MIN(EOMONTH((H$2-N('Revenue Streams'!$G19)),1)+DAY('Revenue Streams'!$E19),EOMONTH((H$2-N('Revenue Streams'!$G19)),2)))&lt;=(H$3-N('Revenue Streams'!$G19)))*((MIN(EOMONTH((H$2-N('Revenue Streams'!$G19)),1)+DAY('Revenue Streams'!$E19),EOMONTH((H$2-N('Revenue Streams'!$G19)),2)))&gt;='Revenue Streams'!$E19)*((MIN(EOMONTH((H$2-N('Revenue Streams'!$G19)),1)+DAY('Revenue Streams'!$E19),EOMONTH((H$2-N('Revenue Streams'!$G19)),2)))&lt;=IF('Revenue Streams'!$F19="",DATE(9999,1,1),'Revenue Streams'!$F19))),IF(('Revenue Streams'!$E19&gt;=(H$2-N('Revenue Streams'!$G19)))*('Revenue Streams'!$E19&lt;=(H$3-N('Revenue Streams'!$G19)))=1,'Revenue Streams'!$D19,0)))</f>
        <v/>
      </c>
      <c r="I21" s="22">
        <f>IF(OR('Revenue Streams'!$D19="",'Revenue Streams'!$E19=""),0,IF('Revenue Streams'!$C19="Monthly",'Revenue Streams'!$D19*(((MIN(DATE(YEAR((I$2-N('Revenue Streams'!$G19))),MONTH((I$2-N('Revenue Streams'!$G19))),1)+DAY('Revenue Streams'!$E19)-1,EOMONTH((I$2-N('Revenue Streams'!$G19)),0)))&gt;=(I$2-N('Revenue Streams'!$G19)))*((MIN(DATE(YEAR((I$2-N('Revenue Streams'!$G19))),MONTH((I$2-N('Revenue Streams'!$G19))),1)+DAY('Revenue Streams'!$E19)-1,EOMONTH((I$2-N('Revenue Streams'!$G19)),0)))&lt;=(I$3-N('Revenue Streams'!$G19)))*((MIN(DATE(YEAR((I$2-N('Revenue Streams'!$G19))),MONTH((I$2-N('Revenue Streams'!$G19))),1)+DAY('Revenue Streams'!$E19)-1,EOMONTH((I$2-N('Revenue Streams'!$G19)),0)))&gt;='Revenue Streams'!$E19)*((MIN(DATE(YEAR((I$2-N('Revenue Streams'!$G19))),MONTH((I$2-N('Revenue Streams'!$G19))),1)+DAY('Revenue Streams'!$E19)-1,EOMONTH((I$2-N('Revenue Streams'!$G19)),0)))&lt;=IF('Revenue Streams'!$F19="",DATE(9999,1,1),'Revenue Streams'!$F19))+((MIN(EOMONTH((I$2-N('Revenue Streams'!$G19)),0)+DAY('Revenue Streams'!$E19),EOMONTH((I$2-N('Revenue Streams'!$G19)),1)))&gt;=(I$2-N('Revenue Streams'!$G19)))*((MIN(EOMONTH((I$2-N('Revenue Streams'!$G19)),0)+DAY('Revenue Streams'!$E19),EOMONTH((I$2-N('Revenue Streams'!$G19)),1)))&lt;=(I$3-N('Revenue Streams'!$G19)))*((MIN(EOMONTH((I$2-N('Revenue Streams'!$G19)),0)+DAY('Revenue Streams'!$E19),EOMONTH((I$2-N('Revenue Streams'!$G19)),1)))&gt;='Revenue Streams'!$E19)*((MIN(EOMONTH((I$2-N('Revenue Streams'!$G19)),0)+DAY('Revenue Streams'!$E19),EOMONTH((I$2-N('Revenue Streams'!$G19)),1)))&lt;=IF('Revenue Streams'!$F19="",DATE(9999,1,1),'Revenue Streams'!$F19))+((MIN(EOMONTH((I$2-N('Revenue Streams'!$G19)),1)+DAY('Revenue Streams'!$E19),EOMONTH((I$2-N('Revenue Streams'!$G19)),2)))&gt;=(I$2-N('Revenue Streams'!$G19)))*((MIN(EOMONTH((I$2-N('Revenue Streams'!$G19)),1)+DAY('Revenue Streams'!$E19),EOMONTH((I$2-N('Revenue Streams'!$G19)),2)))&lt;=(I$3-N('Revenue Streams'!$G19)))*((MIN(EOMONTH((I$2-N('Revenue Streams'!$G19)),1)+DAY('Revenue Streams'!$E19),EOMONTH((I$2-N('Revenue Streams'!$G19)),2)))&gt;='Revenue Streams'!$E19)*((MIN(EOMONTH((I$2-N('Revenue Streams'!$G19)),1)+DAY('Revenue Streams'!$E19),EOMONTH((I$2-N('Revenue Streams'!$G19)),2)))&lt;=IF('Revenue Streams'!$F19="",DATE(9999,1,1),'Revenue Streams'!$F19))),IF(('Revenue Streams'!$E19&gt;=(I$2-N('Revenue Streams'!$G19)))*('Revenue Streams'!$E19&lt;=(I$3-N('Revenue Streams'!$G19)))=1,'Revenue Streams'!$D19,0)))</f>
        <v/>
      </c>
      <c r="J21" s="22">
        <f>IF(OR('Revenue Streams'!$D19="",'Revenue Streams'!$E19=""),0,IF('Revenue Streams'!$C19="Monthly",'Revenue Streams'!$D19*(((MIN(DATE(YEAR((J$2-N('Revenue Streams'!$G19))),MONTH((J$2-N('Revenue Streams'!$G19))),1)+DAY('Revenue Streams'!$E19)-1,EOMONTH((J$2-N('Revenue Streams'!$G19)),0)))&gt;=(J$2-N('Revenue Streams'!$G19)))*((MIN(DATE(YEAR((J$2-N('Revenue Streams'!$G19))),MONTH((J$2-N('Revenue Streams'!$G19))),1)+DAY('Revenue Streams'!$E19)-1,EOMONTH((J$2-N('Revenue Streams'!$G19)),0)))&lt;=(J$3-N('Revenue Streams'!$G19)))*((MIN(DATE(YEAR((J$2-N('Revenue Streams'!$G19))),MONTH((J$2-N('Revenue Streams'!$G19))),1)+DAY('Revenue Streams'!$E19)-1,EOMONTH((J$2-N('Revenue Streams'!$G19)),0)))&gt;='Revenue Streams'!$E19)*((MIN(DATE(YEAR((J$2-N('Revenue Streams'!$G19))),MONTH((J$2-N('Revenue Streams'!$G19))),1)+DAY('Revenue Streams'!$E19)-1,EOMONTH((J$2-N('Revenue Streams'!$G19)),0)))&lt;=IF('Revenue Streams'!$F19="",DATE(9999,1,1),'Revenue Streams'!$F19))+((MIN(EOMONTH((J$2-N('Revenue Streams'!$G19)),0)+DAY('Revenue Streams'!$E19),EOMONTH((J$2-N('Revenue Streams'!$G19)),1)))&gt;=(J$2-N('Revenue Streams'!$G19)))*((MIN(EOMONTH((J$2-N('Revenue Streams'!$G19)),0)+DAY('Revenue Streams'!$E19),EOMONTH((J$2-N('Revenue Streams'!$G19)),1)))&lt;=(J$3-N('Revenue Streams'!$G19)))*((MIN(EOMONTH((J$2-N('Revenue Streams'!$G19)),0)+DAY('Revenue Streams'!$E19),EOMONTH((J$2-N('Revenue Streams'!$G19)),1)))&gt;='Revenue Streams'!$E19)*((MIN(EOMONTH((J$2-N('Revenue Streams'!$G19)),0)+DAY('Revenue Streams'!$E19),EOMONTH((J$2-N('Revenue Streams'!$G19)),1)))&lt;=IF('Revenue Streams'!$F19="",DATE(9999,1,1),'Revenue Streams'!$F19))+((MIN(EOMONTH((J$2-N('Revenue Streams'!$G19)),1)+DAY('Revenue Streams'!$E19),EOMONTH((J$2-N('Revenue Streams'!$G19)),2)))&gt;=(J$2-N('Revenue Streams'!$G19)))*((MIN(EOMONTH((J$2-N('Revenue Streams'!$G19)),1)+DAY('Revenue Streams'!$E19),EOMONTH((J$2-N('Revenue Streams'!$G19)),2)))&lt;=(J$3-N('Revenue Streams'!$G19)))*((MIN(EOMONTH((J$2-N('Revenue Streams'!$G19)),1)+DAY('Revenue Streams'!$E19),EOMONTH((J$2-N('Revenue Streams'!$G19)),2)))&gt;='Revenue Streams'!$E19)*((MIN(EOMONTH((J$2-N('Revenue Streams'!$G19)),1)+DAY('Revenue Streams'!$E19),EOMONTH((J$2-N('Revenue Streams'!$G19)),2)))&lt;=IF('Revenue Streams'!$F19="",DATE(9999,1,1),'Revenue Streams'!$F19))),IF(('Revenue Streams'!$E19&gt;=(J$2-N('Revenue Streams'!$G19)))*('Revenue Streams'!$E19&lt;=(J$3-N('Revenue Streams'!$G19)))=1,'Revenue Streams'!$D19,0)))</f>
        <v/>
      </c>
      <c r="K21" s="22">
        <f>IF(OR('Revenue Streams'!$D19="",'Revenue Streams'!$E19=""),0,IF('Revenue Streams'!$C19="Monthly",'Revenue Streams'!$D19*(((MIN(DATE(YEAR((K$2-N('Revenue Streams'!$G19))),MONTH((K$2-N('Revenue Streams'!$G19))),1)+DAY('Revenue Streams'!$E19)-1,EOMONTH((K$2-N('Revenue Streams'!$G19)),0)))&gt;=(K$2-N('Revenue Streams'!$G19)))*((MIN(DATE(YEAR((K$2-N('Revenue Streams'!$G19))),MONTH((K$2-N('Revenue Streams'!$G19))),1)+DAY('Revenue Streams'!$E19)-1,EOMONTH((K$2-N('Revenue Streams'!$G19)),0)))&lt;=(K$3-N('Revenue Streams'!$G19)))*((MIN(DATE(YEAR((K$2-N('Revenue Streams'!$G19))),MONTH((K$2-N('Revenue Streams'!$G19))),1)+DAY('Revenue Streams'!$E19)-1,EOMONTH((K$2-N('Revenue Streams'!$G19)),0)))&gt;='Revenue Streams'!$E19)*((MIN(DATE(YEAR((K$2-N('Revenue Streams'!$G19))),MONTH((K$2-N('Revenue Streams'!$G19))),1)+DAY('Revenue Streams'!$E19)-1,EOMONTH((K$2-N('Revenue Streams'!$G19)),0)))&lt;=IF('Revenue Streams'!$F19="",DATE(9999,1,1),'Revenue Streams'!$F19))+((MIN(EOMONTH((K$2-N('Revenue Streams'!$G19)),0)+DAY('Revenue Streams'!$E19),EOMONTH((K$2-N('Revenue Streams'!$G19)),1)))&gt;=(K$2-N('Revenue Streams'!$G19)))*((MIN(EOMONTH((K$2-N('Revenue Streams'!$G19)),0)+DAY('Revenue Streams'!$E19),EOMONTH((K$2-N('Revenue Streams'!$G19)),1)))&lt;=(K$3-N('Revenue Streams'!$G19)))*((MIN(EOMONTH((K$2-N('Revenue Streams'!$G19)),0)+DAY('Revenue Streams'!$E19),EOMONTH((K$2-N('Revenue Streams'!$G19)),1)))&gt;='Revenue Streams'!$E19)*((MIN(EOMONTH((K$2-N('Revenue Streams'!$G19)),0)+DAY('Revenue Streams'!$E19),EOMONTH((K$2-N('Revenue Streams'!$G19)),1)))&lt;=IF('Revenue Streams'!$F19="",DATE(9999,1,1),'Revenue Streams'!$F19))+((MIN(EOMONTH((K$2-N('Revenue Streams'!$G19)),1)+DAY('Revenue Streams'!$E19),EOMONTH((K$2-N('Revenue Streams'!$G19)),2)))&gt;=(K$2-N('Revenue Streams'!$G19)))*((MIN(EOMONTH((K$2-N('Revenue Streams'!$G19)),1)+DAY('Revenue Streams'!$E19),EOMONTH((K$2-N('Revenue Streams'!$G19)),2)))&lt;=(K$3-N('Revenue Streams'!$G19)))*((MIN(EOMONTH((K$2-N('Revenue Streams'!$G19)),1)+DAY('Revenue Streams'!$E19),EOMONTH((K$2-N('Revenue Streams'!$G19)),2)))&gt;='Revenue Streams'!$E19)*((MIN(EOMONTH((K$2-N('Revenue Streams'!$G19)),1)+DAY('Revenue Streams'!$E19),EOMONTH((K$2-N('Revenue Streams'!$G19)),2)))&lt;=IF('Revenue Streams'!$F19="",DATE(9999,1,1),'Revenue Streams'!$F19))),IF(('Revenue Streams'!$E19&gt;=(K$2-N('Revenue Streams'!$G19)))*('Revenue Streams'!$E19&lt;=(K$3-N('Revenue Streams'!$G19)))=1,'Revenue Streams'!$D19,0)))</f>
        <v/>
      </c>
      <c r="L21" s="22">
        <f>IF(OR('Revenue Streams'!$D19="",'Revenue Streams'!$E19=""),0,IF('Revenue Streams'!$C19="Monthly",'Revenue Streams'!$D19*(((MIN(DATE(YEAR((L$2-N('Revenue Streams'!$G19))),MONTH((L$2-N('Revenue Streams'!$G19))),1)+DAY('Revenue Streams'!$E19)-1,EOMONTH((L$2-N('Revenue Streams'!$G19)),0)))&gt;=(L$2-N('Revenue Streams'!$G19)))*((MIN(DATE(YEAR((L$2-N('Revenue Streams'!$G19))),MONTH((L$2-N('Revenue Streams'!$G19))),1)+DAY('Revenue Streams'!$E19)-1,EOMONTH((L$2-N('Revenue Streams'!$G19)),0)))&lt;=(L$3-N('Revenue Streams'!$G19)))*((MIN(DATE(YEAR((L$2-N('Revenue Streams'!$G19))),MONTH((L$2-N('Revenue Streams'!$G19))),1)+DAY('Revenue Streams'!$E19)-1,EOMONTH((L$2-N('Revenue Streams'!$G19)),0)))&gt;='Revenue Streams'!$E19)*((MIN(DATE(YEAR((L$2-N('Revenue Streams'!$G19))),MONTH((L$2-N('Revenue Streams'!$G19))),1)+DAY('Revenue Streams'!$E19)-1,EOMONTH((L$2-N('Revenue Streams'!$G19)),0)))&lt;=IF('Revenue Streams'!$F19="",DATE(9999,1,1),'Revenue Streams'!$F19))+((MIN(EOMONTH((L$2-N('Revenue Streams'!$G19)),0)+DAY('Revenue Streams'!$E19),EOMONTH((L$2-N('Revenue Streams'!$G19)),1)))&gt;=(L$2-N('Revenue Streams'!$G19)))*((MIN(EOMONTH((L$2-N('Revenue Streams'!$G19)),0)+DAY('Revenue Streams'!$E19),EOMONTH((L$2-N('Revenue Streams'!$G19)),1)))&lt;=(L$3-N('Revenue Streams'!$G19)))*((MIN(EOMONTH((L$2-N('Revenue Streams'!$G19)),0)+DAY('Revenue Streams'!$E19),EOMONTH((L$2-N('Revenue Streams'!$G19)),1)))&gt;='Revenue Streams'!$E19)*((MIN(EOMONTH((L$2-N('Revenue Streams'!$G19)),0)+DAY('Revenue Streams'!$E19),EOMONTH((L$2-N('Revenue Streams'!$G19)),1)))&lt;=IF('Revenue Streams'!$F19="",DATE(9999,1,1),'Revenue Streams'!$F19))+((MIN(EOMONTH((L$2-N('Revenue Streams'!$G19)),1)+DAY('Revenue Streams'!$E19),EOMONTH((L$2-N('Revenue Streams'!$G19)),2)))&gt;=(L$2-N('Revenue Streams'!$G19)))*((MIN(EOMONTH((L$2-N('Revenue Streams'!$G19)),1)+DAY('Revenue Streams'!$E19),EOMONTH((L$2-N('Revenue Streams'!$G19)),2)))&lt;=(L$3-N('Revenue Streams'!$G19)))*((MIN(EOMONTH((L$2-N('Revenue Streams'!$G19)),1)+DAY('Revenue Streams'!$E19),EOMONTH((L$2-N('Revenue Streams'!$G19)),2)))&gt;='Revenue Streams'!$E19)*((MIN(EOMONTH((L$2-N('Revenue Streams'!$G19)),1)+DAY('Revenue Streams'!$E19),EOMONTH((L$2-N('Revenue Streams'!$G19)),2)))&lt;=IF('Revenue Streams'!$F19="",DATE(9999,1,1),'Revenue Streams'!$F19))),IF(('Revenue Streams'!$E19&gt;=(L$2-N('Revenue Streams'!$G19)))*('Revenue Streams'!$E19&lt;=(L$3-N('Revenue Streams'!$G19)))=1,'Revenue Streams'!$D19,0)))</f>
        <v/>
      </c>
      <c r="M21" s="22">
        <f>IF(OR('Revenue Streams'!$D19="",'Revenue Streams'!$E19=""),0,IF('Revenue Streams'!$C19="Monthly",'Revenue Streams'!$D19*(((MIN(DATE(YEAR((M$2-N('Revenue Streams'!$G19))),MONTH((M$2-N('Revenue Streams'!$G19))),1)+DAY('Revenue Streams'!$E19)-1,EOMONTH((M$2-N('Revenue Streams'!$G19)),0)))&gt;=(M$2-N('Revenue Streams'!$G19)))*((MIN(DATE(YEAR((M$2-N('Revenue Streams'!$G19))),MONTH((M$2-N('Revenue Streams'!$G19))),1)+DAY('Revenue Streams'!$E19)-1,EOMONTH((M$2-N('Revenue Streams'!$G19)),0)))&lt;=(M$3-N('Revenue Streams'!$G19)))*((MIN(DATE(YEAR((M$2-N('Revenue Streams'!$G19))),MONTH((M$2-N('Revenue Streams'!$G19))),1)+DAY('Revenue Streams'!$E19)-1,EOMONTH((M$2-N('Revenue Streams'!$G19)),0)))&gt;='Revenue Streams'!$E19)*((MIN(DATE(YEAR((M$2-N('Revenue Streams'!$G19))),MONTH((M$2-N('Revenue Streams'!$G19))),1)+DAY('Revenue Streams'!$E19)-1,EOMONTH((M$2-N('Revenue Streams'!$G19)),0)))&lt;=IF('Revenue Streams'!$F19="",DATE(9999,1,1),'Revenue Streams'!$F19))+((MIN(EOMONTH((M$2-N('Revenue Streams'!$G19)),0)+DAY('Revenue Streams'!$E19),EOMONTH((M$2-N('Revenue Streams'!$G19)),1)))&gt;=(M$2-N('Revenue Streams'!$G19)))*((MIN(EOMONTH((M$2-N('Revenue Streams'!$G19)),0)+DAY('Revenue Streams'!$E19),EOMONTH((M$2-N('Revenue Streams'!$G19)),1)))&lt;=(M$3-N('Revenue Streams'!$G19)))*((MIN(EOMONTH((M$2-N('Revenue Streams'!$G19)),0)+DAY('Revenue Streams'!$E19),EOMONTH((M$2-N('Revenue Streams'!$G19)),1)))&gt;='Revenue Streams'!$E19)*((MIN(EOMONTH((M$2-N('Revenue Streams'!$G19)),0)+DAY('Revenue Streams'!$E19),EOMONTH((M$2-N('Revenue Streams'!$G19)),1)))&lt;=IF('Revenue Streams'!$F19="",DATE(9999,1,1),'Revenue Streams'!$F19))+((MIN(EOMONTH((M$2-N('Revenue Streams'!$G19)),1)+DAY('Revenue Streams'!$E19),EOMONTH((M$2-N('Revenue Streams'!$G19)),2)))&gt;=(M$2-N('Revenue Streams'!$G19)))*((MIN(EOMONTH((M$2-N('Revenue Streams'!$G19)),1)+DAY('Revenue Streams'!$E19),EOMONTH((M$2-N('Revenue Streams'!$G19)),2)))&lt;=(M$3-N('Revenue Streams'!$G19)))*((MIN(EOMONTH((M$2-N('Revenue Streams'!$G19)),1)+DAY('Revenue Streams'!$E19),EOMONTH((M$2-N('Revenue Streams'!$G19)),2)))&gt;='Revenue Streams'!$E19)*((MIN(EOMONTH((M$2-N('Revenue Streams'!$G19)),1)+DAY('Revenue Streams'!$E19),EOMONTH((M$2-N('Revenue Streams'!$G19)),2)))&lt;=IF('Revenue Streams'!$F19="",DATE(9999,1,1),'Revenue Streams'!$F19))),IF(('Revenue Streams'!$E19&gt;=(M$2-N('Revenue Streams'!$G19)))*('Revenue Streams'!$E19&lt;=(M$3-N('Revenue Streams'!$G19)))=1,'Revenue Streams'!$D19,0)))</f>
        <v/>
      </c>
      <c r="N21" s="22">
        <f>IF(OR('Revenue Streams'!$D19="",'Revenue Streams'!$E19=""),0,IF('Revenue Streams'!$C19="Monthly",'Revenue Streams'!$D19*(((MIN(DATE(YEAR((N$2-N('Revenue Streams'!$G19))),MONTH((N$2-N('Revenue Streams'!$G19))),1)+DAY('Revenue Streams'!$E19)-1,EOMONTH((N$2-N('Revenue Streams'!$G19)),0)))&gt;=(N$2-N('Revenue Streams'!$G19)))*((MIN(DATE(YEAR((N$2-N('Revenue Streams'!$G19))),MONTH((N$2-N('Revenue Streams'!$G19))),1)+DAY('Revenue Streams'!$E19)-1,EOMONTH((N$2-N('Revenue Streams'!$G19)),0)))&lt;=(N$3-N('Revenue Streams'!$G19)))*((MIN(DATE(YEAR((N$2-N('Revenue Streams'!$G19))),MONTH((N$2-N('Revenue Streams'!$G19))),1)+DAY('Revenue Streams'!$E19)-1,EOMONTH((N$2-N('Revenue Streams'!$G19)),0)))&gt;='Revenue Streams'!$E19)*((MIN(DATE(YEAR((N$2-N('Revenue Streams'!$G19))),MONTH((N$2-N('Revenue Streams'!$G19))),1)+DAY('Revenue Streams'!$E19)-1,EOMONTH((N$2-N('Revenue Streams'!$G19)),0)))&lt;=IF('Revenue Streams'!$F19="",DATE(9999,1,1),'Revenue Streams'!$F19))+((MIN(EOMONTH((N$2-N('Revenue Streams'!$G19)),0)+DAY('Revenue Streams'!$E19),EOMONTH((N$2-N('Revenue Streams'!$G19)),1)))&gt;=(N$2-N('Revenue Streams'!$G19)))*((MIN(EOMONTH((N$2-N('Revenue Streams'!$G19)),0)+DAY('Revenue Streams'!$E19),EOMONTH((N$2-N('Revenue Streams'!$G19)),1)))&lt;=(N$3-N('Revenue Streams'!$G19)))*((MIN(EOMONTH((N$2-N('Revenue Streams'!$G19)),0)+DAY('Revenue Streams'!$E19),EOMONTH((N$2-N('Revenue Streams'!$G19)),1)))&gt;='Revenue Streams'!$E19)*((MIN(EOMONTH((N$2-N('Revenue Streams'!$G19)),0)+DAY('Revenue Streams'!$E19),EOMONTH((N$2-N('Revenue Streams'!$G19)),1)))&lt;=IF('Revenue Streams'!$F19="",DATE(9999,1,1),'Revenue Streams'!$F19))+((MIN(EOMONTH((N$2-N('Revenue Streams'!$G19)),1)+DAY('Revenue Streams'!$E19),EOMONTH((N$2-N('Revenue Streams'!$G19)),2)))&gt;=(N$2-N('Revenue Streams'!$G19)))*((MIN(EOMONTH((N$2-N('Revenue Streams'!$G19)),1)+DAY('Revenue Streams'!$E19),EOMONTH((N$2-N('Revenue Streams'!$G19)),2)))&lt;=(N$3-N('Revenue Streams'!$G19)))*((MIN(EOMONTH((N$2-N('Revenue Streams'!$G19)),1)+DAY('Revenue Streams'!$E19),EOMONTH((N$2-N('Revenue Streams'!$G19)),2)))&gt;='Revenue Streams'!$E19)*((MIN(EOMONTH((N$2-N('Revenue Streams'!$G19)),1)+DAY('Revenue Streams'!$E19),EOMONTH((N$2-N('Revenue Streams'!$G19)),2)))&lt;=IF('Revenue Streams'!$F19="",DATE(9999,1,1),'Revenue Streams'!$F19))),IF(('Revenue Streams'!$E19&gt;=(N$2-N('Revenue Streams'!$G19)))*('Revenue Streams'!$E19&lt;=(N$3-N('Revenue Streams'!$G19)))=1,'Revenue Streams'!$D19,0)))</f>
        <v/>
      </c>
      <c r="O21" s="22">
        <f>IF(OR('Revenue Streams'!$D19="",'Revenue Streams'!$E19=""),0,IF('Revenue Streams'!$C19="Monthly",'Revenue Streams'!$D19*(((MIN(DATE(YEAR((O$2-N('Revenue Streams'!$G19))),MONTH((O$2-N('Revenue Streams'!$G19))),1)+DAY('Revenue Streams'!$E19)-1,EOMONTH((O$2-N('Revenue Streams'!$G19)),0)))&gt;=(O$2-N('Revenue Streams'!$G19)))*((MIN(DATE(YEAR((O$2-N('Revenue Streams'!$G19))),MONTH((O$2-N('Revenue Streams'!$G19))),1)+DAY('Revenue Streams'!$E19)-1,EOMONTH((O$2-N('Revenue Streams'!$G19)),0)))&lt;=(O$3-N('Revenue Streams'!$G19)))*((MIN(DATE(YEAR((O$2-N('Revenue Streams'!$G19))),MONTH((O$2-N('Revenue Streams'!$G19))),1)+DAY('Revenue Streams'!$E19)-1,EOMONTH((O$2-N('Revenue Streams'!$G19)),0)))&gt;='Revenue Streams'!$E19)*((MIN(DATE(YEAR((O$2-N('Revenue Streams'!$G19))),MONTH((O$2-N('Revenue Streams'!$G19))),1)+DAY('Revenue Streams'!$E19)-1,EOMONTH((O$2-N('Revenue Streams'!$G19)),0)))&lt;=IF('Revenue Streams'!$F19="",DATE(9999,1,1),'Revenue Streams'!$F19))+((MIN(EOMONTH((O$2-N('Revenue Streams'!$G19)),0)+DAY('Revenue Streams'!$E19),EOMONTH((O$2-N('Revenue Streams'!$G19)),1)))&gt;=(O$2-N('Revenue Streams'!$G19)))*((MIN(EOMONTH((O$2-N('Revenue Streams'!$G19)),0)+DAY('Revenue Streams'!$E19),EOMONTH((O$2-N('Revenue Streams'!$G19)),1)))&lt;=(O$3-N('Revenue Streams'!$G19)))*((MIN(EOMONTH((O$2-N('Revenue Streams'!$G19)),0)+DAY('Revenue Streams'!$E19),EOMONTH((O$2-N('Revenue Streams'!$G19)),1)))&gt;='Revenue Streams'!$E19)*((MIN(EOMONTH((O$2-N('Revenue Streams'!$G19)),0)+DAY('Revenue Streams'!$E19),EOMONTH((O$2-N('Revenue Streams'!$G19)),1)))&lt;=IF('Revenue Streams'!$F19="",DATE(9999,1,1),'Revenue Streams'!$F19))+((MIN(EOMONTH((O$2-N('Revenue Streams'!$G19)),1)+DAY('Revenue Streams'!$E19),EOMONTH((O$2-N('Revenue Streams'!$G19)),2)))&gt;=(O$2-N('Revenue Streams'!$G19)))*((MIN(EOMONTH((O$2-N('Revenue Streams'!$G19)),1)+DAY('Revenue Streams'!$E19),EOMONTH((O$2-N('Revenue Streams'!$G19)),2)))&lt;=(O$3-N('Revenue Streams'!$G19)))*((MIN(EOMONTH((O$2-N('Revenue Streams'!$G19)),1)+DAY('Revenue Streams'!$E19),EOMONTH((O$2-N('Revenue Streams'!$G19)),2)))&gt;='Revenue Streams'!$E19)*((MIN(EOMONTH((O$2-N('Revenue Streams'!$G19)),1)+DAY('Revenue Streams'!$E19),EOMONTH((O$2-N('Revenue Streams'!$G19)),2)))&lt;=IF('Revenue Streams'!$F19="",DATE(9999,1,1),'Revenue Streams'!$F19))),IF(('Revenue Streams'!$E19&gt;=(O$2-N('Revenue Streams'!$G19)))*('Revenue Streams'!$E19&lt;=(O$3-N('Revenue Streams'!$G19)))=1,'Revenue Streams'!$D19,0)))</f>
        <v/>
      </c>
      <c r="Q21" s="22">
        <f>IF(OR('Revenue Streams'!$D19="",'Revenue Streams'!$E19=""),0,IF('Revenue Streams'!$C19="Monthly",'Revenue Streams'!$D19*(((MIN(DATE(YEAR((Q$2-N('Revenue Streams'!$G19))),MONTH((Q$2-N('Revenue Streams'!$G19))),1)+DAY('Revenue Streams'!$E19)-1,EOMONTH((Q$2-N('Revenue Streams'!$G19)),0)))&gt;=(Q$2-N('Revenue Streams'!$G19)))*((MIN(DATE(YEAR((Q$2-N('Revenue Streams'!$G19))),MONTH((Q$2-N('Revenue Streams'!$G19))),1)+DAY('Revenue Streams'!$E19)-1,EOMONTH((Q$2-N('Revenue Streams'!$G19)),0)))&lt;=(Q$3-N('Revenue Streams'!$G19)))*((MIN(DATE(YEAR((Q$2-N('Revenue Streams'!$G19))),MONTH((Q$2-N('Revenue Streams'!$G19))),1)+DAY('Revenue Streams'!$E19)-1,EOMONTH((Q$2-N('Revenue Streams'!$G19)),0)))&gt;='Revenue Streams'!$E19)*((MIN(DATE(YEAR((Q$2-N('Revenue Streams'!$G19))),MONTH((Q$2-N('Revenue Streams'!$G19))),1)+DAY('Revenue Streams'!$E19)-1,EOMONTH((Q$2-N('Revenue Streams'!$G19)),0)))&lt;=IF('Revenue Streams'!$F19="",DATE(9999,1,1),'Revenue Streams'!$F19))+((MIN(EOMONTH((Q$2-N('Revenue Streams'!$G19)),0)+DAY('Revenue Streams'!$E19),EOMONTH((Q$2-N('Revenue Streams'!$G19)),1)))&gt;=(Q$2-N('Revenue Streams'!$G19)))*((MIN(EOMONTH((Q$2-N('Revenue Streams'!$G19)),0)+DAY('Revenue Streams'!$E19),EOMONTH((Q$2-N('Revenue Streams'!$G19)),1)))&lt;=(Q$3-N('Revenue Streams'!$G19)))*((MIN(EOMONTH((Q$2-N('Revenue Streams'!$G19)),0)+DAY('Revenue Streams'!$E19),EOMONTH((Q$2-N('Revenue Streams'!$G19)),1)))&gt;='Revenue Streams'!$E19)*((MIN(EOMONTH((Q$2-N('Revenue Streams'!$G19)),0)+DAY('Revenue Streams'!$E19),EOMONTH((Q$2-N('Revenue Streams'!$G19)),1)))&lt;=IF('Revenue Streams'!$F19="",DATE(9999,1,1),'Revenue Streams'!$F19))+((MIN(EOMONTH((Q$2-N('Revenue Streams'!$G19)),1)+DAY('Revenue Streams'!$E19),EOMONTH((Q$2-N('Revenue Streams'!$G19)),2)))&gt;=(Q$2-N('Revenue Streams'!$G19)))*((MIN(EOMONTH((Q$2-N('Revenue Streams'!$G19)),1)+DAY('Revenue Streams'!$E19),EOMONTH((Q$2-N('Revenue Streams'!$G19)),2)))&lt;=(Q$3-N('Revenue Streams'!$G19)))*((MIN(EOMONTH((Q$2-N('Revenue Streams'!$G19)),1)+DAY('Revenue Streams'!$E19),EOMONTH((Q$2-N('Revenue Streams'!$G19)),2)))&gt;='Revenue Streams'!$E19)*((MIN(EOMONTH((Q$2-N('Revenue Streams'!$G19)),1)+DAY('Revenue Streams'!$E19),EOMONTH((Q$2-N('Revenue Streams'!$G19)),2)))&lt;=IF('Revenue Streams'!$F19="",DATE(9999,1,1),'Revenue Streams'!$F19))),IF(('Revenue Streams'!$E19&gt;=(Q$2-N('Revenue Streams'!$G19)))*('Revenue Streams'!$E19&lt;=(Q$3-N('Revenue Streams'!$G19)))=1,'Revenue Streams'!$D19,0)))</f>
        <v/>
      </c>
      <c r="R21" s="22">
        <f>IF(OR('Revenue Streams'!$D19="",'Revenue Streams'!$E19=""),0,IF('Revenue Streams'!$C19="Monthly",'Revenue Streams'!$D19*(((MIN(DATE(YEAR((R$2-N('Revenue Streams'!$G19))),MONTH((R$2-N('Revenue Streams'!$G19))),1)+DAY('Revenue Streams'!$E19)-1,EOMONTH((R$2-N('Revenue Streams'!$G19)),0)))&gt;=(R$2-N('Revenue Streams'!$G19)))*((MIN(DATE(YEAR((R$2-N('Revenue Streams'!$G19))),MONTH((R$2-N('Revenue Streams'!$G19))),1)+DAY('Revenue Streams'!$E19)-1,EOMONTH((R$2-N('Revenue Streams'!$G19)),0)))&lt;=(R$3-N('Revenue Streams'!$G19)))*((MIN(DATE(YEAR((R$2-N('Revenue Streams'!$G19))),MONTH((R$2-N('Revenue Streams'!$G19))),1)+DAY('Revenue Streams'!$E19)-1,EOMONTH((R$2-N('Revenue Streams'!$G19)),0)))&gt;='Revenue Streams'!$E19)*((MIN(DATE(YEAR((R$2-N('Revenue Streams'!$G19))),MONTH((R$2-N('Revenue Streams'!$G19))),1)+DAY('Revenue Streams'!$E19)-1,EOMONTH((R$2-N('Revenue Streams'!$G19)),0)))&lt;=IF('Revenue Streams'!$F19="",DATE(9999,1,1),'Revenue Streams'!$F19))+((MIN(EOMONTH((R$2-N('Revenue Streams'!$G19)),0)+DAY('Revenue Streams'!$E19),EOMONTH((R$2-N('Revenue Streams'!$G19)),1)))&gt;=(R$2-N('Revenue Streams'!$G19)))*((MIN(EOMONTH((R$2-N('Revenue Streams'!$G19)),0)+DAY('Revenue Streams'!$E19),EOMONTH((R$2-N('Revenue Streams'!$G19)),1)))&lt;=(R$3-N('Revenue Streams'!$G19)))*((MIN(EOMONTH((R$2-N('Revenue Streams'!$G19)),0)+DAY('Revenue Streams'!$E19),EOMONTH((R$2-N('Revenue Streams'!$G19)),1)))&gt;='Revenue Streams'!$E19)*((MIN(EOMONTH((R$2-N('Revenue Streams'!$G19)),0)+DAY('Revenue Streams'!$E19),EOMONTH((R$2-N('Revenue Streams'!$G19)),1)))&lt;=IF('Revenue Streams'!$F19="",DATE(9999,1,1),'Revenue Streams'!$F19))+((MIN(EOMONTH((R$2-N('Revenue Streams'!$G19)),1)+DAY('Revenue Streams'!$E19),EOMONTH((R$2-N('Revenue Streams'!$G19)),2)))&gt;=(R$2-N('Revenue Streams'!$G19)))*((MIN(EOMONTH((R$2-N('Revenue Streams'!$G19)),1)+DAY('Revenue Streams'!$E19),EOMONTH((R$2-N('Revenue Streams'!$G19)),2)))&lt;=(R$3-N('Revenue Streams'!$G19)))*((MIN(EOMONTH((R$2-N('Revenue Streams'!$G19)),1)+DAY('Revenue Streams'!$E19),EOMONTH((R$2-N('Revenue Streams'!$G19)),2)))&gt;='Revenue Streams'!$E19)*((MIN(EOMONTH((R$2-N('Revenue Streams'!$G19)),1)+DAY('Revenue Streams'!$E19),EOMONTH((R$2-N('Revenue Streams'!$G19)),2)))&lt;=IF('Revenue Streams'!$F19="",DATE(9999,1,1),'Revenue Streams'!$F19))),IF(('Revenue Streams'!$E19&gt;=(R$2-N('Revenue Streams'!$G19)))*('Revenue Streams'!$E19&lt;=(R$3-N('Revenue Streams'!$G19)))=1,'Revenue Streams'!$D19,0)))</f>
        <v/>
      </c>
      <c r="S21" s="22">
        <f>IF(OR('Revenue Streams'!$D19="",'Revenue Streams'!$E19=""),0,IF('Revenue Streams'!$C19="Monthly",'Revenue Streams'!$D19*(((MIN(DATE(YEAR((S$2-N('Revenue Streams'!$G19))),MONTH((S$2-N('Revenue Streams'!$G19))),1)+DAY('Revenue Streams'!$E19)-1,EOMONTH((S$2-N('Revenue Streams'!$G19)),0)))&gt;=(S$2-N('Revenue Streams'!$G19)))*((MIN(DATE(YEAR((S$2-N('Revenue Streams'!$G19))),MONTH((S$2-N('Revenue Streams'!$G19))),1)+DAY('Revenue Streams'!$E19)-1,EOMONTH((S$2-N('Revenue Streams'!$G19)),0)))&lt;=(S$3-N('Revenue Streams'!$G19)))*((MIN(DATE(YEAR((S$2-N('Revenue Streams'!$G19))),MONTH((S$2-N('Revenue Streams'!$G19))),1)+DAY('Revenue Streams'!$E19)-1,EOMONTH((S$2-N('Revenue Streams'!$G19)),0)))&gt;='Revenue Streams'!$E19)*((MIN(DATE(YEAR((S$2-N('Revenue Streams'!$G19))),MONTH((S$2-N('Revenue Streams'!$G19))),1)+DAY('Revenue Streams'!$E19)-1,EOMONTH((S$2-N('Revenue Streams'!$G19)),0)))&lt;=IF('Revenue Streams'!$F19="",DATE(9999,1,1),'Revenue Streams'!$F19))+((MIN(EOMONTH((S$2-N('Revenue Streams'!$G19)),0)+DAY('Revenue Streams'!$E19),EOMONTH((S$2-N('Revenue Streams'!$G19)),1)))&gt;=(S$2-N('Revenue Streams'!$G19)))*((MIN(EOMONTH((S$2-N('Revenue Streams'!$G19)),0)+DAY('Revenue Streams'!$E19),EOMONTH((S$2-N('Revenue Streams'!$G19)),1)))&lt;=(S$3-N('Revenue Streams'!$G19)))*((MIN(EOMONTH((S$2-N('Revenue Streams'!$G19)),0)+DAY('Revenue Streams'!$E19),EOMONTH((S$2-N('Revenue Streams'!$G19)),1)))&gt;='Revenue Streams'!$E19)*((MIN(EOMONTH((S$2-N('Revenue Streams'!$G19)),0)+DAY('Revenue Streams'!$E19),EOMONTH((S$2-N('Revenue Streams'!$G19)),1)))&lt;=IF('Revenue Streams'!$F19="",DATE(9999,1,1),'Revenue Streams'!$F19))+((MIN(EOMONTH((S$2-N('Revenue Streams'!$G19)),1)+DAY('Revenue Streams'!$E19),EOMONTH((S$2-N('Revenue Streams'!$G19)),2)))&gt;=(S$2-N('Revenue Streams'!$G19)))*((MIN(EOMONTH((S$2-N('Revenue Streams'!$G19)),1)+DAY('Revenue Streams'!$E19),EOMONTH((S$2-N('Revenue Streams'!$G19)),2)))&lt;=(S$3-N('Revenue Streams'!$G19)))*((MIN(EOMONTH((S$2-N('Revenue Streams'!$G19)),1)+DAY('Revenue Streams'!$E19),EOMONTH((S$2-N('Revenue Streams'!$G19)),2)))&gt;='Revenue Streams'!$E19)*((MIN(EOMONTH((S$2-N('Revenue Streams'!$G19)),1)+DAY('Revenue Streams'!$E19),EOMONTH((S$2-N('Revenue Streams'!$G19)),2)))&lt;=IF('Revenue Streams'!$F19="",DATE(9999,1,1),'Revenue Streams'!$F19))),IF(('Revenue Streams'!$E19&gt;=(S$2-N('Revenue Streams'!$G19)))*('Revenue Streams'!$E19&lt;=(S$3-N('Revenue Streams'!$G19)))=1,'Revenue Streams'!$D19,0)))</f>
        <v/>
      </c>
      <c r="T21" s="22">
        <f>IF(OR('Revenue Streams'!$D19="",'Revenue Streams'!$E19=""),0,IF('Revenue Streams'!$C19="Monthly",'Revenue Streams'!$D19*(((MIN(DATE(YEAR((T$2-N('Revenue Streams'!$G19))),MONTH((T$2-N('Revenue Streams'!$G19))),1)+DAY('Revenue Streams'!$E19)-1,EOMONTH((T$2-N('Revenue Streams'!$G19)),0)))&gt;=(T$2-N('Revenue Streams'!$G19)))*((MIN(DATE(YEAR((T$2-N('Revenue Streams'!$G19))),MONTH((T$2-N('Revenue Streams'!$G19))),1)+DAY('Revenue Streams'!$E19)-1,EOMONTH((T$2-N('Revenue Streams'!$G19)),0)))&lt;=(T$3-N('Revenue Streams'!$G19)))*((MIN(DATE(YEAR((T$2-N('Revenue Streams'!$G19))),MONTH((T$2-N('Revenue Streams'!$G19))),1)+DAY('Revenue Streams'!$E19)-1,EOMONTH((T$2-N('Revenue Streams'!$G19)),0)))&gt;='Revenue Streams'!$E19)*((MIN(DATE(YEAR((T$2-N('Revenue Streams'!$G19))),MONTH((T$2-N('Revenue Streams'!$G19))),1)+DAY('Revenue Streams'!$E19)-1,EOMONTH((T$2-N('Revenue Streams'!$G19)),0)))&lt;=IF('Revenue Streams'!$F19="",DATE(9999,1,1),'Revenue Streams'!$F19))+((MIN(EOMONTH((T$2-N('Revenue Streams'!$G19)),0)+DAY('Revenue Streams'!$E19),EOMONTH((T$2-N('Revenue Streams'!$G19)),1)))&gt;=(T$2-N('Revenue Streams'!$G19)))*((MIN(EOMONTH((T$2-N('Revenue Streams'!$G19)),0)+DAY('Revenue Streams'!$E19),EOMONTH((T$2-N('Revenue Streams'!$G19)),1)))&lt;=(T$3-N('Revenue Streams'!$G19)))*((MIN(EOMONTH((T$2-N('Revenue Streams'!$G19)),0)+DAY('Revenue Streams'!$E19),EOMONTH((T$2-N('Revenue Streams'!$G19)),1)))&gt;='Revenue Streams'!$E19)*((MIN(EOMONTH((T$2-N('Revenue Streams'!$G19)),0)+DAY('Revenue Streams'!$E19),EOMONTH((T$2-N('Revenue Streams'!$G19)),1)))&lt;=IF('Revenue Streams'!$F19="",DATE(9999,1,1),'Revenue Streams'!$F19))+((MIN(EOMONTH((T$2-N('Revenue Streams'!$G19)),1)+DAY('Revenue Streams'!$E19),EOMONTH((T$2-N('Revenue Streams'!$G19)),2)))&gt;=(T$2-N('Revenue Streams'!$G19)))*((MIN(EOMONTH((T$2-N('Revenue Streams'!$G19)),1)+DAY('Revenue Streams'!$E19),EOMONTH((T$2-N('Revenue Streams'!$G19)),2)))&lt;=(T$3-N('Revenue Streams'!$G19)))*((MIN(EOMONTH((T$2-N('Revenue Streams'!$G19)),1)+DAY('Revenue Streams'!$E19),EOMONTH((T$2-N('Revenue Streams'!$G19)),2)))&gt;='Revenue Streams'!$E19)*((MIN(EOMONTH((T$2-N('Revenue Streams'!$G19)),1)+DAY('Revenue Streams'!$E19),EOMONTH((T$2-N('Revenue Streams'!$G19)),2)))&lt;=IF('Revenue Streams'!$F19="",DATE(9999,1,1),'Revenue Streams'!$F19))),IF(('Revenue Streams'!$E19&gt;=(T$2-N('Revenue Streams'!$G19)))*('Revenue Streams'!$E19&lt;=(T$3-N('Revenue Streams'!$G19)))=1,'Revenue Streams'!$D19,0)))</f>
        <v/>
      </c>
      <c r="U21" s="22">
        <f>IF(OR('Revenue Streams'!$D19="",'Revenue Streams'!$E19=""),0,IF('Revenue Streams'!$C19="Monthly",'Revenue Streams'!$D19*(((MIN(DATE(YEAR((U$2-N('Revenue Streams'!$G19))),MONTH((U$2-N('Revenue Streams'!$G19))),1)+DAY('Revenue Streams'!$E19)-1,EOMONTH((U$2-N('Revenue Streams'!$G19)),0)))&gt;=(U$2-N('Revenue Streams'!$G19)))*((MIN(DATE(YEAR((U$2-N('Revenue Streams'!$G19))),MONTH((U$2-N('Revenue Streams'!$G19))),1)+DAY('Revenue Streams'!$E19)-1,EOMONTH((U$2-N('Revenue Streams'!$G19)),0)))&lt;=(U$3-N('Revenue Streams'!$G19)))*((MIN(DATE(YEAR((U$2-N('Revenue Streams'!$G19))),MONTH((U$2-N('Revenue Streams'!$G19))),1)+DAY('Revenue Streams'!$E19)-1,EOMONTH((U$2-N('Revenue Streams'!$G19)),0)))&gt;='Revenue Streams'!$E19)*((MIN(DATE(YEAR((U$2-N('Revenue Streams'!$G19))),MONTH((U$2-N('Revenue Streams'!$G19))),1)+DAY('Revenue Streams'!$E19)-1,EOMONTH((U$2-N('Revenue Streams'!$G19)),0)))&lt;=IF('Revenue Streams'!$F19="",DATE(9999,1,1),'Revenue Streams'!$F19))+((MIN(EOMONTH((U$2-N('Revenue Streams'!$G19)),0)+DAY('Revenue Streams'!$E19),EOMONTH((U$2-N('Revenue Streams'!$G19)),1)))&gt;=(U$2-N('Revenue Streams'!$G19)))*((MIN(EOMONTH((U$2-N('Revenue Streams'!$G19)),0)+DAY('Revenue Streams'!$E19),EOMONTH((U$2-N('Revenue Streams'!$G19)),1)))&lt;=(U$3-N('Revenue Streams'!$G19)))*((MIN(EOMONTH((U$2-N('Revenue Streams'!$G19)),0)+DAY('Revenue Streams'!$E19),EOMONTH((U$2-N('Revenue Streams'!$G19)),1)))&gt;='Revenue Streams'!$E19)*((MIN(EOMONTH((U$2-N('Revenue Streams'!$G19)),0)+DAY('Revenue Streams'!$E19),EOMONTH((U$2-N('Revenue Streams'!$G19)),1)))&lt;=IF('Revenue Streams'!$F19="",DATE(9999,1,1),'Revenue Streams'!$F19))+((MIN(EOMONTH((U$2-N('Revenue Streams'!$G19)),1)+DAY('Revenue Streams'!$E19),EOMONTH((U$2-N('Revenue Streams'!$G19)),2)))&gt;=(U$2-N('Revenue Streams'!$G19)))*((MIN(EOMONTH((U$2-N('Revenue Streams'!$G19)),1)+DAY('Revenue Streams'!$E19),EOMONTH((U$2-N('Revenue Streams'!$G19)),2)))&lt;=(U$3-N('Revenue Streams'!$G19)))*((MIN(EOMONTH((U$2-N('Revenue Streams'!$G19)),1)+DAY('Revenue Streams'!$E19),EOMONTH((U$2-N('Revenue Streams'!$G19)),2)))&gt;='Revenue Streams'!$E19)*((MIN(EOMONTH((U$2-N('Revenue Streams'!$G19)),1)+DAY('Revenue Streams'!$E19),EOMONTH((U$2-N('Revenue Streams'!$G19)),2)))&lt;=IF('Revenue Streams'!$F19="",DATE(9999,1,1),'Revenue Streams'!$F19))),IF(('Revenue Streams'!$E19&gt;=(U$2-N('Revenue Streams'!$G19)))*('Revenue Streams'!$E19&lt;=(U$3-N('Revenue Streams'!$G19)))=1,'Revenue Streams'!$D19,0)))</f>
        <v/>
      </c>
      <c r="V21" s="22">
        <f>IF(OR('Revenue Streams'!$D19="",'Revenue Streams'!$E19=""),0,IF('Revenue Streams'!$C19="Monthly",'Revenue Streams'!$D19*(((MIN(DATE(YEAR((V$2-N('Revenue Streams'!$G19))),MONTH((V$2-N('Revenue Streams'!$G19))),1)+DAY('Revenue Streams'!$E19)-1,EOMONTH((V$2-N('Revenue Streams'!$G19)),0)))&gt;=(V$2-N('Revenue Streams'!$G19)))*((MIN(DATE(YEAR((V$2-N('Revenue Streams'!$G19))),MONTH((V$2-N('Revenue Streams'!$G19))),1)+DAY('Revenue Streams'!$E19)-1,EOMONTH((V$2-N('Revenue Streams'!$G19)),0)))&lt;=(V$3-N('Revenue Streams'!$G19)))*((MIN(DATE(YEAR((V$2-N('Revenue Streams'!$G19))),MONTH((V$2-N('Revenue Streams'!$G19))),1)+DAY('Revenue Streams'!$E19)-1,EOMONTH((V$2-N('Revenue Streams'!$G19)),0)))&gt;='Revenue Streams'!$E19)*((MIN(DATE(YEAR((V$2-N('Revenue Streams'!$G19))),MONTH((V$2-N('Revenue Streams'!$G19))),1)+DAY('Revenue Streams'!$E19)-1,EOMONTH((V$2-N('Revenue Streams'!$G19)),0)))&lt;=IF('Revenue Streams'!$F19="",DATE(9999,1,1),'Revenue Streams'!$F19))+((MIN(EOMONTH((V$2-N('Revenue Streams'!$G19)),0)+DAY('Revenue Streams'!$E19),EOMONTH((V$2-N('Revenue Streams'!$G19)),1)))&gt;=(V$2-N('Revenue Streams'!$G19)))*((MIN(EOMONTH((V$2-N('Revenue Streams'!$G19)),0)+DAY('Revenue Streams'!$E19),EOMONTH((V$2-N('Revenue Streams'!$G19)),1)))&lt;=(V$3-N('Revenue Streams'!$G19)))*((MIN(EOMONTH((V$2-N('Revenue Streams'!$G19)),0)+DAY('Revenue Streams'!$E19),EOMONTH((V$2-N('Revenue Streams'!$G19)),1)))&gt;='Revenue Streams'!$E19)*((MIN(EOMONTH((V$2-N('Revenue Streams'!$G19)),0)+DAY('Revenue Streams'!$E19),EOMONTH((V$2-N('Revenue Streams'!$G19)),1)))&lt;=IF('Revenue Streams'!$F19="",DATE(9999,1,1),'Revenue Streams'!$F19))+((MIN(EOMONTH((V$2-N('Revenue Streams'!$G19)),1)+DAY('Revenue Streams'!$E19),EOMONTH((V$2-N('Revenue Streams'!$G19)),2)))&gt;=(V$2-N('Revenue Streams'!$G19)))*((MIN(EOMONTH((V$2-N('Revenue Streams'!$G19)),1)+DAY('Revenue Streams'!$E19),EOMONTH((V$2-N('Revenue Streams'!$G19)),2)))&lt;=(V$3-N('Revenue Streams'!$G19)))*((MIN(EOMONTH((V$2-N('Revenue Streams'!$G19)),1)+DAY('Revenue Streams'!$E19),EOMONTH((V$2-N('Revenue Streams'!$G19)),2)))&gt;='Revenue Streams'!$E19)*((MIN(EOMONTH((V$2-N('Revenue Streams'!$G19)),1)+DAY('Revenue Streams'!$E19),EOMONTH((V$2-N('Revenue Streams'!$G19)),2)))&lt;=IF('Revenue Streams'!$F19="",DATE(9999,1,1),'Revenue Streams'!$F19))),IF(('Revenue Streams'!$E19&gt;=(V$2-N('Revenue Streams'!$G19)))*('Revenue Streams'!$E19&lt;=(V$3-N('Revenue Streams'!$G19)))=1,'Revenue Streams'!$D19,0)))</f>
        <v/>
      </c>
      <c r="W21" s="22">
        <f>IF(OR('Revenue Streams'!$D19="",'Revenue Streams'!$E19=""),0,IF('Revenue Streams'!$C19="Monthly",'Revenue Streams'!$D19*(((MIN(DATE(YEAR((W$2-N('Revenue Streams'!$G19))),MONTH((W$2-N('Revenue Streams'!$G19))),1)+DAY('Revenue Streams'!$E19)-1,EOMONTH((W$2-N('Revenue Streams'!$G19)),0)))&gt;=(W$2-N('Revenue Streams'!$G19)))*((MIN(DATE(YEAR((W$2-N('Revenue Streams'!$G19))),MONTH((W$2-N('Revenue Streams'!$G19))),1)+DAY('Revenue Streams'!$E19)-1,EOMONTH((W$2-N('Revenue Streams'!$G19)),0)))&lt;=(W$3-N('Revenue Streams'!$G19)))*((MIN(DATE(YEAR((W$2-N('Revenue Streams'!$G19))),MONTH((W$2-N('Revenue Streams'!$G19))),1)+DAY('Revenue Streams'!$E19)-1,EOMONTH((W$2-N('Revenue Streams'!$G19)),0)))&gt;='Revenue Streams'!$E19)*((MIN(DATE(YEAR((W$2-N('Revenue Streams'!$G19))),MONTH((W$2-N('Revenue Streams'!$G19))),1)+DAY('Revenue Streams'!$E19)-1,EOMONTH((W$2-N('Revenue Streams'!$G19)),0)))&lt;=IF('Revenue Streams'!$F19="",DATE(9999,1,1),'Revenue Streams'!$F19))+((MIN(EOMONTH((W$2-N('Revenue Streams'!$G19)),0)+DAY('Revenue Streams'!$E19),EOMONTH((W$2-N('Revenue Streams'!$G19)),1)))&gt;=(W$2-N('Revenue Streams'!$G19)))*((MIN(EOMONTH((W$2-N('Revenue Streams'!$G19)),0)+DAY('Revenue Streams'!$E19),EOMONTH((W$2-N('Revenue Streams'!$G19)),1)))&lt;=(W$3-N('Revenue Streams'!$G19)))*((MIN(EOMONTH((W$2-N('Revenue Streams'!$G19)),0)+DAY('Revenue Streams'!$E19),EOMONTH((W$2-N('Revenue Streams'!$G19)),1)))&gt;='Revenue Streams'!$E19)*((MIN(EOMONTH((W$2-N('Revenue Streams'!$G19)),0)+DAY('Revenue Streams'!$E19),EOMONTH((W$2-N('Revenue Streams'!$G19)),1)))&lt;=IF('Revenue Streams'!$F19="",DATE(9999,1,1),'Revenue Streams'!$F19))+((MIN(EOMONTH((W$2-N('Revenue Streams'!$G19)),1)+DAY('Revenue Streams'!$E19),EOMONTH((W$2-N('Revenue Streams'!$G19)),2)))&gt;=(W$2-N('Revenue Streams'!$G19)))*((MIN(EOMONTH((W$2-N('Revenue Streams'!$G19)),1)+DAY('Revenue Streams'!$E19),EOMONTH((W$2-N('Revenue Streams'!$G19)),2)))&lt;=(W$3-N('Revenue Streams'!$G19)))*((MIN(EOMONTH((W$2-N('Revenue Streams'!$G19)),1)+DAY('Revenue Streams'!$E19),EOMONTH((W$2-N('Revenue Streams'!$G19)),2)))&gt;='Revenue Streams'!$E19)*((MIN(EOMONTH((W$2-N('Revenue Streams'!$G19)),1)+DAY('Revenue Streams'!$E19),EOMONTH((W$2-N('Revenue Streams'!$G19)),2)))&lt;=IF('Revenue Streams'!$F19="",DATE(9999,1,1),'Revenue Streams'!$F19))),IF(('Revenue Streams'!$E19&gt;=(W$2-N('Revenue Streams'!$G19)))*('Revenue Streams'!$E19&lt;=(W$3-N('Revenue Streams'!$G19)))=1,'Revenue Streams'!$D19,0)))</f>
        <v/>
      </c>
      <c r="X21" s="22">
        <f>IF(OR('Revenue Streams'!$D19="",'Revenue Streams'!$E19=""),0,IF('Revenue Streams'!$C19="Monthly",'Revenue Streams'!$D19*(((MIN(DATE(YEAR((X$2-N('Revenue Streams'!$G19))),MONTH((X$2-N('Revenue Streams'!$G19))),1)+DAY('Revenue Streams'!$E19)-1,EOMONTH((X$2-N('Revenue Streams'!$G19)),0)))&gt;=(X$2-N('Revenue Streams'!$G19)))*((MIN(DATE(YEAR((X$2-N('Revenue Streams'!$G19))),MONTH((X$2-N('Revenue Streams'!$G19))),1)+DAY('Revenue Streams'!$E19)-1,EOMONTH((X$2-N('Revenue Streams'!$G19)),0)))&lt;=(X$3-N('Revenue Streams'!$G19)))*((MIN(DATE(YEAR((X$2-N('Revenue Streams'!$G19))),MONTH((X$2-N('Revenue Streams'!$G19))),1)+DAY('Revenue Streams'!$E19)-1,EOMONTH((X$2-N('Revenue Streams'!$G19)),0)))&gt;='Revenue Streams'!$E19)*((MIN(DATE(YEAR((X$2-N('Revenue Streams'!$G19))),MONTH((X$2-N('Revenue Streams'!$G19))),1)+DAY('Revenue Streams'!$E19)-1,EOMONTH((X$2-N('Revenue Streams'!$G19)),0)))&lt;=IF('Revenue Streams'!$F19="",DATE(9999,1,1),'Revenue Streams'!$F19))+((MIN(EOMONTH((X$2-N('Revenue Streams'!$G19)),0)+DAY('Revenue Streams'!$E19),EOMONTH((X$2-N('Revenue Streams'!$G19)),1)))&gt;=(X$2-N('Revenue Streams'!$G19)))*((MIN(EOMONTH((X$2-N('Revenue Streams'!$G19)),0)+DAY('Revenue Streams'!$E19),EOMONTH((X$2-N('Revenue Streams'!$G19)),1)))&lt;=(X$3-N('Revenue Streams'!$G19)))*((MIN(EOMONTH((X$2-N('Revenue Streams'!$G19)),0)+DAY('Revenue Streams'!$E19),EOMONTH((X$2-N('Revenue Streams'!$G19)),1)))&gt;='Revenue Streams'!$E19)*((MIN(EOMONTH((X$2-N('Revenue Streams'!$G19)),0)+DAY('Revenue Streams'!$E19),EOMONTH((X$2-N('Revenue Streams'!$G19)),1)))&lt;=IF('Revenue Streams'!$F19="",DATE(9999,1,1),'Revenue Streams'!$F19))+((MIN(EOMONTH((X$2-N('Revenue Streams'!$G19)),1)+DAY('Revenue Streams'!$E19),EOMONTH((X$2-N('Revenue Streams'!$G19)),2)))&gt;=(X$2-N('Revenue Streams'!$G19)))*((MIN(EOMONTH((X$2-N('Revenue Streams'!$G19)),1)+DAY('Revenue Streams'!$E19),EOMONTH((X$2-N('Revenue Streams'!$G19)),2)))&lt;=(X$3-N('Revenue Streams'!$G19)))*((MIN(EOMONTH((X$2-N('Revenue Streams'!$G19)),1)+DAY('Revenue Streams'!$E19),EOMONTH((X$2-N('Revenue Streams'!$G19)),2)))&gt;='Revenue Streams'!$E19)*((MIN(EOMONTH((X$2-N('Revenue Streams'!$G19)),1)+DAY('Revenue Streams'!$E19),EOMONTH((X$2-N('Revenue Streams'!$G19)),2)))&lt;=IF('Revenue Streams'!$F19="",DATE(9999,1,1),'Revenue Streams'!$F19))),IF(('Revenue Streams'!$E19&gt;=(X$2-N('Revenue Streams'!$G19)))*('Revenue Streams'!$E19&lt;=(X$3-N('Revenue Streams'!$G19)))=1,'Revenue Streams'!$D19,0)))</f>
        <v/>
      </c>
      <c r="Y21" s="22">
        <f>IF(OR('Revenue Streams'!$D19="",'Revenue Streams'!$E19=""),0,IF('Revenue Streams'!$C19="Monthly",'Revenue Streams'!$D19*(((MIN(DATE(YEAR((Y$2-N('Revenue Streams'!$G19))),MONTH((Y$2-N('Revenue Streams'!$G19))),1)+DAY('Revenue Streams'!$E19)-1,EOMONTH((Y$2-N('Revenue Streams'!$G19)),0)))&gt;=(Y$2-N('Revenue Streams'!$G19)))*((MIN(DATE(YEAR((Y$2-N('Revenue Streams'!$G19))),MONTH((Y$2-N('Revenue Streams'!$G19))),1)+DAY('Revenue Streams'!$E19)-1,EOMONTH((Y$2-N('Revenue Streams'!$G19)),0)))&lt;=(Y$3-N('Revenue Streams'!$G19)))*((MIN(DATE(YEAR((Y$2-N('Revenue Streams'!$G19))),MONTH((Y$2-N('Revenue Streams'!$G19))),1)+DAY('Revenue Streams'!$E19)-1,EOMONTH((Y$2-N('Revenue Streams'!$G19)),0)))&gt;='Revenue Streams'!$E19)*((MIN(DATE(YEAR((Y$2-N('Revenue Streams'!$G19))),MONTH((Y$2-N('Revenue Streams'!$G19))),1)+DAY('Revenue Streams'!$E19)-1,EOMONTH((Y$2-N('Revenue Streams'!$G19)),0)))&lt;=IF('Revenue Streams'!$F19="",DATE(9999,1,1),'Revenue Streams'!$F19))+((MIN(EOMONTH((Y$2-N('Revenue Streams'!$G19)),0)+DAY('Revenue Streams'!$E19),EOMONTH((Y$2-N('Revenue Streams'!$G19)),1)))&gt;=(Y$2-N('Revenue Streams'!$G19)))*((MIN(EOMONTH((Y$2-N('Revenue Streams'!$G19)),0)+DAY('Revenue Streams'!$E19),EOMONTH((Y$2-N('Revenue Streams'!$G19)),1)))&lt;=(Y$3-N('Revenue Streams'!$G19)))*((MIN(EOMONTH((Y$2-N('Revenue Streams'!$G19)),0)+DAY('Revenue Streams'!$E19),EOMONTH((Y$2-N('Revenue Streams'!$G19)),1)))&gt;='Revenue Streams'!$E19)*((MIN(EOMONTH((Y$2-N('Revenue Streams'!$G19)),0)+DAY('Revenue Streams'!$E19),EOMONTH((Y$2-N('Revenue Streams'!$G19)),1)))&lt;=IF('Revenue Streams'!$F19="",DATE(9999,1,1),'Revenue Streams'!$F19))+((MIN(EOMONTH((Y$2-N('Revenue Streams'!$G19)),1)+DAY('Revenue Streams'!$E19),EOMONTH((Y$2-N('Revenue Streams'!$G19)),2)))&gt;=(Y$2-N('Revenue Streams'!$G19)))*((MIN(EOMONTH((Y$2-N('Revenue Streams'!$G19)),1)+DAY('Revenue Streams'!$E19),EOMONTH((Y$2-N('Revenue Streams'!$G19)),2)))&lt;=(Y$3-N('Revenue Streams'!$G19)))*((MIN(EOMONTH((Y$2-N('Revenue Streams'!$G19)),1)+DAY('Revenue Streams'!$E19),EOMONTH((Y$2-N('Revenue Streams'!$G19)),2)))&gt;='Revenue Streams'!$E19)*((MIN(EOMONTH((Y$2-N('Revenue Streams'!$G19)),1)+DAY('Revenue Streams'!$E19),EOMONTH((Y$2-N('Revenue Streams'!$G19)),2)))&lt;=IF('Revenue Streams'!$F19="",DATE(9999,1,1),'Revenue Streams'!$F19))),IF(('Revenue Streams'!$E19&gt;=(Y$2-N('Revenue Streams'!$G19)))*('Revenue Streams'!$E19&lt;=(Y$3-N('Revenue Streams'!$G19)))=1,'Revenue Streams'!$D19,0)))</f>
        <v/>
      </c>
      <c r="Z21" s="22">
        <f>IF(OR('Revenue Streams'!$D19="",'Revenue Streams'!$E19=""),0,IF('Revenue Streams'!$C19="Monthly",'Revenue Streams'!$D19*(((MIN(DATE(YEAR((Z$2-N('Revenue Streams'!$G19))),MONTH((Z$2-N('Revenue Streams'!$G19))),1)+DAY('Revenue Streams'!$E19)-1,EOMONTH((Z$2-N('Revenue Streams'!$G19)),0)))&gt;=(Z$2-N('Revenue Streams'!$G19)))*((MIN(DATE(YEAR((Z$2-N('Revenue Streams'!$G19))),MONTH((Z$2-N('Revenue Streams'!$G19))),1)+DAY('Revenue Streams'!$E19)-1,EOMONTH((Z$2-N('Revenue Streams'!$G19)),0)))&lt;=(Z$3-N('Revenue Streams'!$G19)))*((MIN(DATE(YEAR((Z$2-N('Revenue Streams'!$G19))),MONTH((Z$2-N('Revenue Streams'!$G19))),1)+DAY('Revenue Streams'!$E19)-1,EOMONTH((Z$2-N('Revenue Streams'!$G19)),0)))&gt;='Revenue Streams'!$E19)*((MIN(DATE(YEAR((Z$2-N('Revenue Streams'!$G19))),MONTH((Z$2-N('Revenue Streams'!$G19))),1)+DAY('Revenue Streams'!$E19)-1,EOMONTH((Z$2-N('Revenue Streams'!$G19)),0)))&lt;=IF('Revenue Streams'!$F19="",DATE(9999,1,1),'Revenue Streams'!$F19))+((MIN(EOMONTH((Z$2-N('Revenue Streams'!$G19)),0)+DAY('Revenue Streams'!$E19),EOMONTH((Z$2-N('Revenue Streams'!$G19)),1)))&gt;=(Z$2-N('Revenue Streams'!$G19)))*((MIN(EOMONTH((Z$2-N('Revenue Streams'!$G19)),0)+DAY('Revenue Streams'!$E19),EOMONTH((Z$2-N('Revenue Streams'!$G19)),1)))&lt;=(Z$3-N('Revenue Streams'!$G19)))*((MIN(EOMONTH((Z$2-N('Revenue Streams'!$G19)),0)+DAY('Revenue Streams'!$E19),EOMONTH((Z$2-N('Revenue Streams'!$G19)),1)))&gt;='Revenue Streams'!$E19)*((MIN(EOMONTH((Z$2-N('Revenue Streams'!$G19)),0)+DAY('Revenue Streams'!$E19),EOMONTH((Z$2-N('Revenue Streams'!$G19)),1)))&lt;=IF('Revenue Streams'!$F19="",DATE(9999,1,1),'Revenue Streams'!$F19))+((MIN(EOMONTH((Z$2-N('Revenue Streams'!$G19)),1)+DAY('Revenue Streams'!$E19),EOMONTH((Z$2-N('Revenue Streams'!$G19)),2)))&gt;=(Z$2-N('Revenue Streams'!$G19)))*((MIN(EOMONTH((Z$2-N('Revenue Streams'!$G19)),1)+DAY('Revenue Streams'!$E19),EOMONTH((Z$2-N('Revenue Streams'!$G19)),2)))&lt;=(Z$3-N('Revenue Streams'!$G19)))*((MIN(EOMONTH((Z$2-N('Revenue Streams'!$G19)),1)+DAY('Revenue Streams'!$E19),EOMONTH((Z$2-N('Revenue Streams'!$G19)),2)))&gt;='Revenue Streams'!$E19)*((MIN(EOMONTH((Z$2-N('Revenue Streams'!$G19)),1)+DAY('Revenue Streams'!$E19),EOMONTH((Z$2-N('Revenue Streams'!$G19)),2)))&lt;=IF('Revenue Streams'!$F19="",DATE(9999,1,1),'Revenue Streams'!$F19))),IF(('Revenue Streams'!$E19&gt;=(Z$2-N('Revenue Streams'!$G19)))*('Revenue Streams'!$E19&lt;=(Z$3-N('Revenue Streams'!$G19)))=1,'Revenue Streams'!$D19,0)))</f>
        <v/>
      </c>
      <c r="AA21" s="22">
        <f>IF(OR('Revenue Streams'!$D19="",'Revenue Streams'!$E19=""),0,IF('Revenue Streams'!$C19="Monthly",'Revenue Streams'!$D19*(((MIN(DATE(YEAR((AA$2-N('Revenue Streams'!$G19))),MONTH((AA$2-N('Revenue Streams'!$G19))),1)+DAY('Revenue Streams'!$E19)-1,EOMONTH((AA$2-N('Revenue Streams'!$G19)),0)))&gt;=(AA$2-N('Revenue Streams'!$G19)))*((MIN(DATE(YEAR((AA$2-N('Revenue Streams'!$G19))),MONTH((AA$2-N('Revenue Streams'!$G19))),1)+DAY('Revenue Streams'!$E19)-1,EOMONTH((AA$2-N('Revenue Streams'!$G19)),0)))&lt;=(AA$3-N('Revenue Streams'!$G19)))*((MIN(DATE(YEAR((AA$2-N('Revenue Streams'!$G19))),MONTH((AA$2-N('Revenue Streams'!$G19))),1)+DAY('Revenue Streams'!$E19)-1,EOMONTH((AA$2-N('Revenue Streams'!$G19)),0)))&gt;='Revenue Streams'!$E19)*((MIN(DATE(YEAR((AA$2-N('Revenue Streams'!$G19))),MONTH((AA$2-N('Revenue Streams'!$G19))),1)+DAY('Revenue Streams'!$E19)-1,EOMONTH((AA$2-N('Revenue Streams'!$G19)),0)))&lt;=IF('Revenue Streams'!$F19="",DATE(9999,1,1),'Revenue Streams'!$F19))+((MIN(EOMONTH((AA$2-N('Revenue Streams'!$G19)),0)+DAY('Revenue Streams'!$E19),EOMONTH((AA$2-N('Revenue Streams'!$G19)),1)))&gt;=(AA$2-N('Revenue Streams'!$G19)))*((MIN(EOMONTH((AA$2-N('Revenue Streams'!$G19)),0)+DAY('Revenue Streams'!$E19),EOMONTH((AA$2-N('Revenue Streams'!$G19)),1)))&lt;=(AA$3-N('Revenue Streams'!$G19)))*((MIN(EOMONTH((AA$2-N('Revenue Streams'!$G19)),0)+DAY('Revenue Streams'!$E19),EOMONTH((AA$2-N('Revenue Streams'!$G19)),1)))&gt;='Revenue Streams'!$E19)*((MIN(EOMONTH((AA$2-N('Revenue Streams'!$G19)),0)+DAY('Revenue Streams'!$E19),EOMONTH((AA$2-N('Revenue Streams'!$G19)),1)))&lt;=IF('Revenue Streams'!$F19="",DATE(9999,1,1),'Revenue Streams'!$F19))+((MIN(EOMONTH((AA$2-N('Revenue Streams'!$G19)),1)+DAY('Revenue Streams'!$E19),EOMONTH((AA$2-N('Revenue Streams'!$G19)),2)))&gt;=(AA$2-N('Revenue Streams'!$G19)))*((MIN(EOMONTH((AA$2-N('Revenue Streams'!$G19)),1)+DAY('Revenue Streams'!$E19),EOMONTH((AA$2-N('Revenue Streams'!$G19)),2)))&lt;=(AA$3-N('Revenue Streams'!$G19)))*((MIN(EOMONTH((AA$2-N('Revenue Streams'!$G19)),1)+DAY('Revenue Streams'!$E19),EOMONTH((AA$2-N('Revenue Streams'!$G19)),2)))&gt;='Revenue Streams'!$E19)*((MIN(EOMONTH((AA$2-N('Revenue Streams'!$G19)),1)+DAY('Revenue Streams'!$E19),EOMONTH((AA$2-N('Revenue Streams'!$G19)),2)))&lt;=IF('Revenue Streams'!$F19="",DATE(9999,1,1),'Revenue Streams'!$F19))),IF(('Revenue Streams'!$E19&gt;=(AA$2-N('Revenue Streams'!$G19)))*('Revenue Streams'!$E19&lt;=(AA$3-N('Revenue Streams'!$G19)))=1,'Revenue Streams'!$D19,0)))</f>
        <v/>
      </c>
      <c r="AB21" s="22">
        <f>IF(OR('Revenue Streams'!$D19="",'Revenue Streams'!$E19=""),0,IF('Revenue Streams'!$C19="Monthly",'Revenue Streams'!$D19*(((MIN(DATE(YEAR((AB$2-N('Revenue Streams'!$G19))),MONTH((AB$2-N('Revenue Streams'!$G19))),1)+DAY('Revenue Streams'!$E19)-1,EOMONTH((AB$2-N('Revenue Streams'!$G19)),0)))&gt;=(AB$2-N('Revenue Streams'!$G19)))*((MIN(DATE(YEAR((AB$2-N('Revenue Streams'!$G19))),MONTH((AB$2-N('Revenue Streams'!$G19))),1)+DAY('Revenue Streams'!$E19)-1,EOMONTH((AB$2-N('Revenue Streams'!$G19)),0)))&lt;=(AB$3-N('Revenue Streams'!$G19)))*((MIN(DATE(YEAR((AB$2-N('Revenue Streams'!$G19))),MONTH((AB$2-N('Revenue Streams'!$G19))),1)+DAY('Revenue Streams'!$E19)-1,EOMONTH((AB$2-N('Revenue Streams'!$G19)),0)))&gt;='Revenue Streams'!$E19)*((MIN(DATE(YEAR((AB$2-N('Revenue Streams'!$G19))),MONTH((AB$2-N('Revenue Streams'!$G19))),1)+DAY('Revenue Streams'!$E19)-1,EOMONTH((AB$2-N('Revenue Streams'!$G19)),0)))&lt;=IF('Revenue Streams'!$F19="",DATE(9999,1,1),'Revenue Streams'!$F19))+((MIN(EOMONTH((AB$2-N('Revenue Streams'!$G19)),0)+DAY('Revenue Streams'!$E19),EOMONTH((AB$2-N('Revenue Streams'!$G19)),1)))&gt;=(AB$2-N('Revenue Streams'!$G19)))*((MIN(EOMONTH((AB$2-N('Revenue Streams'!$G19)),0)+DAY('Revenue Streams'!$E19),EOMONTH((AB$2-N('Revenue Streams'!$G19)),1)))&lt;=(AB$3-N('Revenue Streams'!$G19)))*((MIN(EOMONTH((AB$2-N('Revenue Streams'!$G19)),0)+DAY('Revenue Streams'!$E19),EOMONTH((AB$2-N('Revenue Streams'!$G19)),1)))&gt;='Revenue Streams'!$E19)*((MIN(EOMONTH((AB$2-N('Revenue Streams'!$G19)),0)+DAY('Revenue Streams'!$E19),EOMONTH((AB$2-N('Revenue Streams'!$G19)),1)))&lt;=IF('Revenue Streams'!$F19="",DATE(9999,1,1),'Revenue Streams'!$F19))+((MIN(EOMONTH((AB$2-N('Revenue Streams'!$G19)),1)+DAY('Revenue Streams'!$E19),EOMONTH((AB$2-N('Revenue Streams'!$G19)),2)))&gt;=(AB$2-N('Revenue Streams'!$G19)))*((MIN(EOMONTH((AB$2-N('Revenue Streams'!$G19)),1)+DAY('Revenue Streams'!$E19),EOMONTH((AB$2-N('Revenue Streams'!$G19)),2)))&lt;=(AB$3-N('Revenue Streams'!$G19)))*((MIN(EOMONTH((AB$2-N('Revenue Streams'!$G19)),1)+DAY('Revenue Streams'!$E19),EOMONTH((AB$2-N('Revenue Streams'!$G19)),2)))&gt;='Revenue Streams'!$E19)*((MIN(EOMONTH((AB$2-N('Revenue Streams'!$G19)),1)+DAY('Revenue Streams'!$E19),EOMONTH((AB$2-N('Revenue Streams'!$G19)),2)))&lt;=IF('Revenue Streams'!$F19="",DATE(9999,1,1),'Revenue Streams'!$F19))),IF(('Revenue Streams'!$E19&gt;=(AB$2-N('Revenue Streams'!$G19)))*('Revenue Streams'!$E19&lt;=(AB$3-N('Revenue Streams'!$G19)))=1,'Revenue Streams'!$D19,0)))</f>
        <v/>
      </c>
    </row>
    <row r="22" ht="15" customHeight="1" s="23">
      <c r="A22" s="22">
        <f>IF('Revenue Streams'!$B20="","",'Revenue Streams'!$B20)</f>
        <v/>
      </c>
      <c r="B22" s="22">
        <f>IF('Revenue Streams'!$A20="","",'Revenue Streams'!$A20)</f>
        <v/>
      </c>
      <c r="C22" s="22">
        <f>IF(OR('Revenue Streams'!$D20="",'Revenue Streams'!$E20=""),0,IF('Revenue Streams'!$C20="Monthly",'Revenue Streams'!$D20*(((MIN(DATE(YEAR((C$2-N('Revenue Streams'!$G20))),MONTH((C$2-N('Revenue Streams'!$G20))),1)+DAY('Revenue Streams'!$E20)-1,EOMONTH((C$2-N('Revenue Streams'!$G20)),0)))&gt;=(C$2-N('Revenue Streams'!$G20)))*((MIN(DATE(YEAR((C$2-N('Revenue Streams'!$G20))),MONTH((C$2-N('Revenue Streams'!$G20))),1)+DAY('Revenue Streams'!$E20)-1,EOMONTH((C$2-N('Revenue Streams'!$G20)),0)))&lt;=(C$3-N('Revenue Streams'!$G20)))*((MIN(DATE(YEAR((C$2-N('Revenue Streams'!$G20))),MONTH((C$2-N('Revenue Streams'!$G20))),1)+DAY('Revenue Streams'!$E20)-1,EOMONTH((C$2-N('Revenue Streams'!$G20)),0)))&gt;='Revenue Streams'!$E20)*((MIN(DATE(YEAR((C$2-N('Revenue Streams'!$G20))),MONTH((C$2-N('Revenue Streams'!$G20))),1)+DAY('Revenue Streams'!$E20)-1,EOMONTH((C$2-N('Revenue Streams'!$G20)),0)))&lt;=IF('Revenue Streams'!$F20="",DATE(9999,1,1),'Revenue Streams'!$F20))+((MIN(EOMONTH((C$2-N('Revenue Streams'!$G20)),0)+DAY('Revenue Streams'!$E20),EOMONTH((C$2-N('Revenue Streams'!$G20)),1)))&gt;=(C$2-N('Revenue Streams'!$G20)))*((MIN(EOMONTH((C$2-N('Revenue Streams'!$G20)),0)+DAY('Revenue Streams'!$E20),EOMONTH((C$2-N('Revenue Streams'!$G20)),1)))&lt;=(C$3-N('Revenue Streams'!$G20)))*((MIN(EOMONTH((C$2-N('Revenue Streams'!$G20)),0)+DAY('Revenue Streams'!$E20),EOMONTH((C$2-N('Revenue Streams'!$G20)),1)))&gt;='Revenue Streams'!$E20)*((MIN(EOMONTH((C$2-N('Revenue Streams'!$G20)),0)+DAY('Revenue Streams'!$E20),EOMONTH((C$2-N('Revenue Streams'!$G20)),1)))&lt;=IF('Revenue Streams'!$F20="",DATE(9999,1,1),'Revenue Streams'!$F20))+((MIN(EOMONTH((C$2-N('Revenue Streams'!$G20)),1)+DAY('Revenue Streams'!$E20),EOMONTH((C$2-N('Revenue Streams'!$G20)),2)))&gt;=(C$2-N('Revenue Streams'!$G20)))*((MIN(EOMONTH((C$2-N('Revenue Streams'!$G20)),1)+DAY('Revenue Streams'!$E20),EOMONTH((C$2-N('Revenue Streams'!$G20)),2)))&lt;=(C$3-N('Revenue Streams'!$G20)))*((MIN(EOMONTH((C$2-N('Revenue Streams'!$G20)),1)+DAY('Revenue Streams'!$E20),EOMONTH((C$2-N('Revenue Streams'!$G20)),2)))&gt;='Revenue Streams'!$E20)*((MIN(EOMONTH((C$2-N('Revenue Streams'!$G20)),1)+DAY('Revenue Streams'!$E20),EOMONTH((C$2-N('Revenue Streams'!$G20)),2)))&lt;=IF('Revenue Streams'!$F20="",DATE(9999,1,1),'Revenue Streams'!$F20))),IF(('Revenue Streams'!$E20&gt;=(C$2-N('Revenue Streams'!$G20)))*('Revenue Streams'!$E20&lt;=(C$3-N('Revenue Streams'!$G20)))=1,'Revenue Streams'!$D20,0)))</f>
        <v/>
      </c>
      <c r="D22" s="22">
        <f>IF(OR('Revenue Streams'!$D20="",'Revenue Streams'!$E20=""),0,IF('Revenue Streams'!$C20="Monthly",'Revenue Streams'!$D20*(((MIN(DATE(YEAR((D$2-N('Revenue Streams'!$G20))),MONTH((D$2-N('Revenue Streams'!$G20))),1)+DAY('Revenue Streams'!$E20)-1,EOMONTH((D$2-N('Revenue Streams'!$G20)),0)))&gt;=(D$2-N('Revenue Streams'!$G20)))*((MIN(DATE(YEAR((D$2-N('Revenue Streams'!$G20))),MONTH((D$2-N('Revenue Streams'!$G20))),1)+DAY('Revenue Streams'!$E20)-1,EOMONTH((D$2-N('Revenue Streams'!$G20)),0)))&lt;=(D$3-N('Revenue Streams'!$G20)))*((MIN(DATE(YEAR((D$2-N('Revenue Streams'!$G20))),MONTH((D$2-N('Revenue Streams'!$G20))),1)+DAY('Revenue Streams'!$E20)-1,EOMONTH((D$2-N('Revenue Streams'!$G20)),0)))&gt;='Revenue Streams'!$E20)*((MIN(DATE(YEAR((D$2-N('Revenue Streams'!$G20))),MONTH((D$2-N('Revenue Streams'!$G20))),1)+DAY('Revenue Streams'!$E20)-1,EOMONTH((D$2-N('Revenue Streams'!$G20)),0)))&lt;=IF('Revenue Streams'!$F20="",DATE(9999,1,1),'Revenue Streams'!$F20))+((MIN(EOMONTH((D$2-N('Revenue Streams'!$G20)),0)+DAY('Revenue Streams'!$E20),EOMONTH((D$2-N('Revenue Streams'!$G20)),1)))&gt;=(D$2-N('Revenue Streams'!$G20)))*((MIN(EOMONTH((D$2-N('Revenue Streams'!$G20)),0)+DAY('Revenue Streams'!$E20),EOMONTH((D$2-N('Revenue Streams'!$G20)),1)))&lt;=(D$3-N('Revenue Streams'!$G20)))*((MIN(EOMONTH((D$2-N('Revenue Streams'!$G20)),0)+DAY('Revenue Streams'!$E20),EOMONTH((D$2-N('Revenue Streams'!$G20)),1)))&gt;='Revenue Streams'!$E20)*((MIN(EOMONTH((D$2-N('Revenue Streams'!$G20)),0)+DAY('Revenue Streams'!$E20),EOMONTH((D$2-N('Revenue Streams'!$G20)),1)))&lt;=IF('Revenue Streams'!$F20="",DATE(9999,1,1),'Revenue Streams'!$F20))+((MIN(EOMONTH((D$2-N('Revenue Streams'!$G20)),1)+DAY('Revenue Streams'!$E20),EOMONTH((D$2-N('Revenue Streams'!$G20)),2)))&gt;=(D$2-N('Revenue Streams'!$G20)))*((MIN(EOMONTH((D$2-N('Revenue Streams'!$G20)),1)+DAY('Revenue Streams'!$E20),EOMONTH((D$2-N('Revenue Streams'!$G20)),2)))&lt;=(D$3-N('Revenue Streams'!$G20)))*((MIN(EOMONTH((D$2-N('Revenue Streams'!$G20)),1)+DAY('Revenue Streams'!$E20),EOMONTH((D$2-N('Revenue Streams'!$G20)),2)))&gt;='Revenue Streams'!$E20)*((MIN(EOMONTH((D$2-N('Revenue Streams'!$G20)),1)+DAY('Revenue Streams'!$E20),EOMONTH((D$2-N('Revenue Streams'!$G20)),2)))&lt;=IF('Revenue Streams'!$F20="",DATE(9999,1,1),'Revenue Streams'!$F20))),IF(('Revenue Streams'!$E20&gt;=(D$2-N('Revenue Streams'!$G20)))*('Revenue Streams'!$E20&lt;=(D$3-N('Revenue Streams'!$G20)))=1,'Revenue Streams'!$D20,0)))</f>
        <v/>
      </c>
      <c r="E22" s="22">
        <f>IF(OR('Revenue Streams'!$D20="",'Revenue Streams'!$E20=""),0,IF('Revenue Streams'!$C20="Monthly",'Revenue Streams'!$D20*(((MIN(DATE(YEAR((E$2-N('Revenue Streams'!$G20))),MONTH((E$2-N('Revenue Streams'!$G20))),1)+DAY('Revenue Streams'!$E20)-1,EOMONTH((E$2-N('Revenue Streams'!$G20)),0)))&gt;=(E$2-N('Revenue Streams'!$G20)))*((MIN(DATE(YEAR((E$2-N('Revenue Streams'!$G20))),MONTH((E$2-N('Revenue Streams'!$G20))),1)+DAY('Revenue Streams'!$E20)-1,EOMONTH((E$2-N('Revenue Streams'!$G20)),0)))&lt;=(E$3-N('Revenue Streams'!$G20)))*((MIN(DATE(YEAR((E$2-N('Revenue Streams'!$G20))),MONTH((E$2-N('Revenue Streams'!$G20))),1)+DAY('Revenue Streams'!$E20)-1,EOMONTH((E$2-N('Revenue Streams'!$G20)),0)))&gt;='Revenue Streams'!$E20)*((MIN(DATE(YEAR((E$2-N('Revenue Streams'!$G20))),MONTH((E$2-N('Revenue Streams'!$G20))),1)+DAY('Revenue Streams'!$E20)-1,EOMONTH((E$2-N('Revenue Streams'!$G20)),0)))&lt;=IF('Revenue Streams'!$F20="",DATE(9999,1,1),'Revenue Streams'!$F20))+((MIN(EOMONTH((E$2-N('Revenue Streams'!$G20)),0)+DAY('Revenue Streams'!$E20),EOMONTH((E$2-N('Revenue Streams'!$G20)),1)))&gt;=(E$2-N('Revenue Streams'!$G20)))*((MIN(EOMONTH((E$2-N('Revenue Streams'!$G20)),0)+DAY('Revenue Streams'!$E20),EOMONTH((E$2-N('Revenue Streams'!$G20)),1)))&lt;=(E$3-N('Revenue Streams'!$G20)))*((MIN(EOMONTH((E$2-N('Revenue Streams'!$G20)),0)+DAY('Revenue Streams'!$E20),EOMONTH((E$2-N('Revenue Streams'!$G20)),1)))&gt;='Revenue Streams'!$E20)*((MIN(EOMONTH((E$2-N('Revenue Streams'!$G20)),0)+DAY('Revenue Streams'!$E20),EOMONTH((E$2-N('Revenue Streams'!$G20)),1)))&lt;=IF('Revenue Streams'!$F20="",DATE(9999,1,1),'Revenue Streams'!$F20))+((MIN(EOMONTH((E$2-N('Revenue Streams'!$G20)),1)+DAY('Revenue Streams'!$E20),EOMONTH((E$2-N('Revenue Streams'!$G20)),2)))&gt;=(E$2-N('Revenue Streams'!$G20)))*((MIN(EOMONTH((E$2-N('Revenue Streams'!$G20)),1)+DAY('Revenue Streams'!$E20),EOMONTH((E$2-N('Revenue Streams'!$G20)),2)))&lt;=(E$3-N('Revenue Streams'!$G20)))*((MIN(EOMONTH((E$2-N('Revenue Streams'!$G20)),1)+DAY('Revenue Streams'!$E20),EOMONTH((E$2-N('Revenue Streams'!$G20)),2)))&gt;='Revenue Streams'!$E20)*((MIN(EOMONTH((E$2-N('Revenue Streams'!$G20)),1)+DAY('Revenue Streams'!$E20),EOMONTH((E$2-N('Revenue Streams'!$G20)),2)))&lt;=IF('Revenue Streams'!$F20="",DATE(9999,1,1),'Revenue Streams'!$F20))),IF(('Revenue Streams'!$E20&gt;=(E$2-N('Revenue Streams'!$G20)))*('Revenue Streams'!$E20&lt;=(E$3-N('Revenue Streams'!$G20)))=1,'Revenue Streams'!$D20,0)))</f>
        <v/>
      </c>
      <c r="F22" s="22">
        <f>IF(OR('Revenue Streams'!$D20="",'Revenue Streams'!$E20=""),0,IF('Revenue Streams'!$C20="Monthly",'Revenue Streams'!$D20*(((MIN(DATE(YEAR((F$2-N('Revenue Streams'!$G20))),MONTH((F$2-N('Revenue Streams'!$G20))),1)+DAY('Revenue Streams'!$E20)-1,EOMONTH((F$2-N('Revenue Streams'!$G20)),0)))&gt;=(F$2-N('Revenue Streams'!$G20)))*((MIN(DATE(YEAR((F$2-N('Revenue Streams'!$G20))),MONTH((F$2-N('Revenue Streams'!$G20))),1)+DAY('Revenue Streams'!$E20)-1,EOMONTH((F$2-N('Revenue Streams'!$G20)),0)))&lt;=(F$3-N('Revenue Streams'!$G20)))*((MIN(DATE(YEAR((F$2-N('Revenue Streams'!$G20))),MONTH((F$2-N('Revenue Streams'!$G20))),1)+DAY('Revenue Streams'!$E20)-1,EOMONTH((F$2-N('Revenue Streams'!$G20)),0)))&gt;='Revenue Streams'!$E20)*((MIN(DATE(YEAR((F$2-N('Revenue Streams'!$G20))),MONTH((F$2-N('Revenue Streams'!$G20))),1)+DAY('Revenue Streams'!$E20)-1,EOMONTH((F$2-N('Revenue Streams'!$G20)),0)))&lt;=IF('Revenue Streams'!$F20="",DATE(9999,1,1),'Revenue Streams'!$F20))+((MIN(EOMONTH((F$2-N('Revenue Streams'!$G20)),0)+DAY('Revenue Streams'!$E20),EOMONTH((F$2-N('Revenue Streams'!$G20)),1)))&gt;=(F$2-N('Revenue Streams'!$G20)))*((MIN(EOMONTH((F$2-N('Revenue Streams'!$G20)),0)+DAY('Revenue Streams'!$E20),EOMONTH((F$2-N('Revenue Streams'!$G20)),1)))&lt;=(F$3-N('Revenue Streams'!$G20)))*((MIN(EOMONTH((F$2-N('Revenue Streams'!$G20)),0)+DAY('Revenue Streams'!$E20),EOMONTH((F$2-N('Revenue Streams'!$G20)),1)))&gt;='Revenue Streams'!$E20)*((MIN(EOMONTH((F$2-N('Revenue Streams'!$G20)),0)+DAY('Revenue Streams'!$E20),EOMONTH((F$2-N('Revenue Streams'!$G20)),1)))&lt;=IF('Revenue Streams'!$F20="",DATE(9999,1,1),'Revenue Streams'!$F20))+((MIN(EOMONTH((F$2-N('Revenue Streams'!$G20)),1)+DAY('Revenue Streams'!$E20),EOMONTH((F$2-N('Revenue Streams'!$G20)),2)))&gt;=(F$2-N('Revenue Streams'!$G20)))*((MIN(EOMONTH((F$2-N('Revenue Streams'!$G20)),1)+DAY('Revenue Streams'!$E20),EOMONTH((F$2-N('Revenue Streams'!$G20)),2)))&lt;=(F$3-N('Revenue Streams'!$G20)))*((MIN(EOMONTH((F$2-N('Revenue Streams'!$G20)),1)+DAY('Revenue Streams'!$E20),EOMONTH((F$2-N('Revenue Streams'!$G20)),2)))&gt;='Revenue Streams'!$E20)*((MIN(EOMONTH((F$2-N('Revenue Streams'!$G20)),1)+DAY('Revenue Streams'!$E20),EOMONTH((F$2-N('Revenue Streams'!$G20)),2)))&lt;=IF('Revenue Streams'!$F20="",DATE(9999,1,1),'Revenue Streams'!$F20))),IF(('Revenue Streams'!$E20&gt;=(F$2-N('Revenue Streams'!$G20)))*('Revenue Streams'!$E20&lt;=(F$3-N('Revenue Streams'!$G20)))=1,'Revenue Streams'!$D20,0)))</f>
        <v/>
      </c>
      <c r="G22" s="22">
        <f>IF(OR('Revenue Streams'!$D20="",'Revenue Streams'!$E20=""),0,IF('Revenue Streams'!$C20="Monthly",'Revenue Streams'!$D20*(((MIN(DATE(YEAR((G$2-N('Revenue Streams'!$G20))),MONTH((G$2-N('Revenue Streams'!$G20))),1)+DAY('Revenue Streams'!$E20)-1,EOMONTH((G$2-N('Revenue Streams'!$G20)),0)))&gt;=(G$2-N('Revenue Streams'!$G20)))*((MIN(DATE(YEAR((G$2-N('Revenue Streams'!$G20))),MONTH((G$2-N('Revenue Streams'!$G20))),1)+DAY('Revenue Streams'!$E20)-1,EOMONTH((G$2-N('Revenue Streams'!$G20)),0)))&lt;=(G$3-N('Revenue Streams'!$G20)))*((MIN(DATE(YEAR((G$2-N('Revenue Streams'!$G20))),MONTH((G$2-N('Revenue Streams'!$G20))),1)+DAY('Revenue Streams'!$E20)-1,EOMONTH((G$2-N('Revenue Streams'!$G20)),0)))&gt;='Revenue Streams'!$E20)*((MIN(DATE(YEAR((G$2-N('Revenue Streams'!$G20))),MONTH((G$2-N('Revenue Streams'!$G20))),1)+DAY('Revenue Streams'!$E20)-1,EOMONTH((G$2-N('Revenue Streams'!$G20)),0)))&lt;=IF('Revenue Streams'!$F20="",DATE(9999,1,1),'Revenue Streams'!$F20))+((MIN(EOMONTH((G$2-N('Revenue Streams'!$G20)),0)+DAY('Revenue Streams'!$E20),EOMONTH((G$2-N('Revenue Streams'!$G20)),1)))&gt;=(G$2-N('Revenue Streams'!$G20)))*((MIN(EOMONTH((G$2-N('Revenue Streams'!$G20)),0)+DAY('Revenue Streams'!$E20),EOMONTH((G$2-N('Revenue Streams'!$G20)),1)))&lt;=(G$3-N('Revenue Streams'!$G20)))*((MIN(EOMONTH((G$2-N('Revenue Streams'!$G20)),0)+DAY('Revenue Streams'!$E20),EOMONTH((G$2-N('Revenue Streams'!$G20)),1)))&gt;='Revenue Streams'!$E20)*((MIN(EOMONTH((G$2-N('Revenue Streams'!$G20)),0)+DAY('Revenue Streams'!$E20),EOMONTH((G$2-N('Revenue Streams'!$G20)),1)))&lt;=IF('Revenue Streams'!$F20="",DATE(9999,1,1),'Revenue Streams'!$F20))+((MIN(EOMONTH((G$2-N('Revenue Streams'!$G20)),1)+DAY('Revenue Streams'!$E20),EOMONTH((G$2-N('Revenue Streams'!$G20)),2)))&gt;=(G$2-N('Revenue Streams'!$G20)))*((MIN(EOMONTH((G$2-N('Revenue Streams'!$G20)),1)+DAY('Revenue Streams'!$E20),EOMONTH((G$2-N('Revenue Streams'!$G20)),2)))&lt;=(G$3-N('Revenue Streams'!$G20)))*((MIN(EOMONTH((G$2-N('Revenue Streams'!$G20)),1)+DAY('Revenue Streams'!$E20),EOMONTH((G$2-N('Revenue Streams'!$G20)),2)))&gt;='Revenue Streams'!$E20)*((MIN(EOMONTH((G$2-N('Revenue Streams'!$G20)),1)+DAY('Revenue Streams'!$E20),EOMONTH((G$2-N('Revenue Streams'!$G20)),2)))&lt;=IF('Revenue Streams'!$F20="",DATE(9999,1,1),'Revenue Streams'!$F20))),IF(('Revenue Streams'!$E20&gt;=(G$2-N('Revenue Streams'!$G20)))*('Revenue Streams'!$E20&lt;=(G$3-N('Revenue Streams'!$G20)))=1,'Revenue Streams'!$D20,0)))</f>
        <v/>
      </c>
      <c r="H22" s="22">
        <f>IF(OR('Revenue Streams'!$D20="",'Revenue Streams'!$E20=""),0,IF('Revenue Streams'!$C20="Monthly",'Revenue Streams'!$D20*(((MIN(DATE(YEAR((H$2-N('Revenue Streams'!$G20))),MONTH((H$2-N('Revenue Streams'!$G20))),1)+DAY('Revenue Streams'!$E20)-1,EOMONTH((H$2-N('Revenue Streams'!$G20)),0)))&gt;=(H$2-N('Revenue Streams'!$G20)))*((MIN(DATE(YEAR((H$2-N('Revenue Streams'!$G20))),MONTH((H$2-N('Revenue Streams'!$G20))),1)+DAY('Revenue Streams'!$E20)-1,EOMONTH((H$2-N('Revenue Streams'!$G20)),0)))&lt;=(H$3-N('Revenue Streams'!$G20)))*((MIN(DATE(YEAR((H$2-N('Revenue Streams'!$G20))),MONTH((H$2-N('Revenue Streams'!$G20))),1)+DAY('Revenue Streams'!$E20)-1,EOMONTH((H$2-N('Revenue Streams'!$G20)),0)))&gt;='Revenue Streams'!$E20)*((MIN(DATE(YEAR((H$2-N('Revenue Streams'!$G20))),MONTH((H$2-N('Revenue Streams'!$G20))),1)+DAY('Revenue Streams'!$E20)-1,EOMONTH((H$2-N('Revenue Streams'!$G20)),0)))&lt;=IF('Revenue Streams'!$F20="",DATE(9999,1,1),'Revenue Streams'!$F20))+((MIN(EOMONTH((H$2-N('Revenue Streams'!$G20)),0)+DAY('Revenue Streams'!$E20),EOMONTH((H$2-N('Revenue Streams'!$G20)),1)))&gt;=(H$2-N('Revenue Streams'!$G20)))*((MIN(EOMONTH((H$2-N('Revenue Streams'!$G20)),0)+DAY('Revenue Streams'!$E20),EOMONTH((H$2-N('Revenue Streams'!$G20)),1)))&lt;=(H$3-N('Revenue Streams'!$G20)))*((MIN(EOMONTH((H$2-N('Revenue Streams'!$G20)),0)+DAY('Revenue Streams'!$E20),EOMONTH((H$2-N('Revenue Streams'!$G20)),1)))&gt;='Revenue Streams'!$E20)*((MIN(EOMONTH((H$2-N('Revenue Streams'!$G20)),0)+DAY('Revenue Streams'!$E20),EOMONTH((H$2-N('Revenue Streams'!$G20)),1)))&lt;=IF('Revenue Streams'!$F20="",DATE(9999,1,1),'Revenue Streams'!$F20))+((MIN(EOMONTH((H$2-N('Revenue Streams'!$G20)),1)+DAY('Revenue Streams'!$E20),EOMONTH((H$2-N('Revenue Streams'!$G20)),2)))&gt;=(H$2-N('Revenue Streams'!$G20)))*((MIN(EOMONTH((H$2-N('Revenue Streams'!$G20)),1)+DAY('Revenue Streams'!$E20),EOMONTH((H$2-N('Revenue Streams'!$G20)),2)))&lt;=(H$3-N('Revenue Streams'!$G20)))*((MIN(EOMONTH((H$2-N('Revenue Streams'!$G20)),1)+DAY('Revenue Streams'!$E20),EOMONTH((H$2-N('Revenue Streams'!$G20)),2)))&gt;='Revenue Streams'!$E20)*((MIN(EOMONTH((H$2-N('Revenue Streams'!$G20)),1)+DAY('Revenue Streams'!$E20),EOMONTH((H$2-N('Revenue Streams'!$G20)),2)))&lt;=IF('Revenue Streams'!$F20="",DATE(9999,1,1),'Revenue Streams'!$F20))),IF(('Revenue Streams'!$E20&gt;=(H$2-N('Revenue Streams'!$G20)))*('Revenue Streams'!$E20&lt;=(H$3-N('Revenue Streams'!$G20)))=1,'Revenue Streams'!$D20,0)))</f>
        <v/>
      </c>
      <c r="I22" s="22">
        <f>IF(OR('Revenue Streams'!$D20="",'Revenue Streams'!$E20=""),0,IF('Revenue Streams'!$C20="Monthly",'Revenue Streams'!$D20*(((MIN(DATE(YEAR((I$2-N('Revenue Streams'!$G20))),MONTH((I$2-N('Revenue Streams'!$G20))),1)+DAY('Revenue Streams'!$E20)-1,EOMONTH((I$2-N('Revenue Streams'!$G20)),0)))&gt;=(I$2-N('Revenue Streams'!$G20)))*((MIN(DATE(YEAR((I$2-N('Revenue Streams'!$G20))),MONTH((I$2-N('Revenue Streams'!$G20))),1)+DAY('Revenue Streams'!$E20)-1,EOMONTH((I$2-N('Revenue Streams'!$G20)),0)))&lt;=(I$3-N('Revenue Streams'!$G20)))*((MIN(DATE(YEAR((I$2-N('Revenue Streams'!$G20))),MONTH((I$2-N('Revenue Streams'!$G20))),1)+DAY('Revenue Streams'!$E20)-1,EOMONTH((I$2-N('Revenue Streams'!$G20)),0)))&gt;='Revenue Streams'!$E20)*((MIN(DATE(YEAR((I$2-N('Revenue Streams'!$G20))),MONTH((I$2-N('Revenue Streams'!$G20))),1)+DAY('Revenue Streams'!$E20)-1,EOMONTH((I$2-N('Revenue Streams'!$G20)),0)))&lt;=IF('Revenue Streams'!$F20="",DATE(9999,1,1),'Revenue Streams'!$F20))+((MIN(EOMONTH((I$2-N('Revenue Streams'!$G20)),0)+DAY('Revenue Streams'!$E20),EOMONTH((I$2-N('Revenue Streams'!$G20)),1)))&gt;=(I$2-N('Revenue Streams'!$G20)))*((MIN(EOMONTH((I$2-N('Revenue Streams'!$G20)),0)+DAY('Revenue Streams'!$E20),EOMONTH((I$2-N('Revenue Streams'!$G20)),1)))&lt;=(I$3-N('Revenue Streams'!$G20)))*((MIN(EOMONTH((I$2-N('Revenue Streams'!$G20)),0)+DAY('Revenue Streams'!$E20),EOMONTH((I$2-N('Revenue Streams'!$G20)),1)))&gt;='Revenue Streams'!$E20)*((MIN(EOMONTH((I$2-N('Revenue Streams'!$G20)),0)+DAY('Revenue Streams'!$E20),EOMONTH((I$2-N('Revenue Streams'!$G20)),1)))&lt;=IF('Revenue Streams'!$F20="",DATE(9999,1,1),'Revenue Streams'!$F20))+((MIN(EOMONTH((I$2-N('Revenue Streams'!$G20)),1)+DAY('Revenue Streams'!$E20),EOMONTH((I$2-N('Revenue Streams'!$G20)),2)))&gt;=(I$2-N('Revenue Streams'!$G20)))*((MIN(EOMONTH((I$2-N('Revenue Streams'!$G20)),1)+DAY('Revenue Streams'!$E20),EOMONTH((I$2-N('Revenue Streams'!$G20)),2)))&lt;=(I$3-N('Revenue Streams'!$G20)))*((MIN(EOMONTH((I$2-N('Revenue Streams'!$G20)),1)+DAY('Revenue Streams'!$E20),EOMONTH((I$2-N('Revenue Streams'!$G20)),2)))&gt;='Revenue Streams'!$E20)*((MIN(EOMONTH((I$2-N('Revenue Streams'!$G20)),1)+DAY('Revenue Streams'!$E20),EOMONTH((I$2-N('Revenue Streams'!$G20)),2)))&lt;=IF('Revenue Streams'!$F20="",DATE(9999,1,1),'Revenue Streams'!$F20))),IF(('Revenue Streams'!$E20&gt;=(I$2-N('Revenue Streams'!$G20)))*('Revenue Streams'!$E20&lt;=(I$3-N('Revenue Streams'!$G20)))=1,'Revenue Streams'!$D20,0)))</f>
        <v/>
      </c>
      <c r="J22" s="22">
        <f>IF(OR('Revenue Streams'!$D20="",'Revenue Streams'!$E20=""),0,IF('Revenue Streams'!$C20="Monthly",'Revenue Streams'!$D20*(((MIN(DATE(YEAR((J$2-N('Revenue Streams'!$G20))),MONTH((J$2-N('Revenue Streams'!$G20))),1)+DAY('Revenue Streams'!$E20)-1,EOMONTH((J$2-N('Revenue Streams'!$G20)),0)))&gt;=(J$2-N('Revenue Streams'!$G20)))*((MIN(DATE(YEAR((J$2-N('Revenue Streams'!$G20))),MONTH((J$2-N('Revenue Streams'!$G20))),1)+DAY('Revenue Streams'!$E20)-1,EOMONTH((J$2-N('Revenue Streams'!$G20)),0)))&lt;=(J$3-N('Revenue Streams'!$G20)))*((MIN(DATE(YEAR((J$2-N('Revenue Streams'!$G20))),MONTH((J$2-N('Revenue Streams'!$G20))),1)+DAY('Revenue Streams'!$E20)-1,EOMONTH((J$2-N('Revenue Streams'!$G20)),0)))&gt;='Revenue Streams'!$E20)*((MIN(DATE(YEAR((J$2-N('Revenue Streams'!$G20))),MONTH((J$2-N('Revenue Streams'!$G20))),1)+DAY('Revenue Streams'!$E20)-1,EOMONTH((J$2-N('Revenue Streams'!$G20)),0)))&lt;=IF('Revenue Streams'!$F20="",DATE(9999,1,1),'Revenue Streams'!$F20))+((MIN(EOMONTH((J$2-N('Revenue Streams'!$G20)),0)+DAY('Revenue Streams'!$E20),EOMONTH((J$2-N('Revenue Streams'!$G20)),1)))&gt;=(J$2-N('Revenue Streams'!$G20)))*((MIN(EOMONTH((J$2-N('Revenue Streams'!$G20)),0)+DAY('Revenue Streams'!$E20),EOMONTH((J$2-N('Revenue Streams'!$G20)),1)))&lt;=(J$3-N('Revenue Streams'!$G20)))*((MIN(EOMONTH((J$2-N('Revenue Streams'!$G20)),0)+DAY('Revenue Streams'!$E20),EOMONTH((J$2-N('Revenue Streams'!$G20)),1)))&gt;='Revenue Streams'!$E20)*((MIN(EOMONTH((J$2-N('Revenue Streams'!$G20)),0)+DAY('Revenue Streams'!$E20),EOMONTH((J$2-N('Revenue Streams'!$G20)),1)))&lt;=IF('Revenue Streams'!$F20="",DATE(9999,1,1),'Revenue Streams'!$F20))+((MIN(EOMONTH((J$2-N('Revenue Streams'!$G20)),1)+DAY('Revenue Streams'!$E20),EOMONTH((J$2-N('Revenue Streams'!$G20)),2)))&gt;=(J$2-N('Revenue Streams'!$G20)))*((MIN(EOMONTH((J$2-N('Revenue Streams'!$G20)),1)+DAY('Revenue Streams'!$E20),EOMONTH((J$2-N('Revenue Streams'!$G20)),2)))&lt;=(J$3-N('Revenue Streams'!$G20)))*((MIN(EOMONTH((J$2-N('Revenue Streams'!$G20)),1)+DAY('Revenue Streams'!$E20),EOMONTH((J$2-N('Revenue Streams'!$G20)),2)))&gt;='Revenue Streams'!$E20)*((MIN(EOMONTH((J$2-N('Revenue Streams'!$G20)),1)+DAY('Revenue Streams'!$E20),EOMONTH((J$2-N('Revenue Streams'!$G20)),2)))&lt;=IF('Revenue Streams'!$F20="",DATE(9999,1,1),'Revenue Streams'!$F20))),IF(('Revenue Streams'!$E20&gt;=(J$2-N('Revenue Streams'!$G20)))*('Revenue Streams'!$E20&lt;=(J$3-N('Revenue Streams'!$G20)))=1,'Revenue Streams'!$D20,0)))</f>
        <v/>
      </c>
      <c r="K22" s="22">
        <f>IF(OR('Revenue Streams'!$D20="",'Revenue Streams'!$E20=""),0,IF('Revenue Streams'!$C20="Monthly",'Revenue Streams'!$D20*(((MIN(DATE(YEAR((K$2-N('Revenue Streams'!$G20))),MONTH((K$2-N('Revenue Streams'!$G20))),1)+DAY('Revenue Streams'!$E20)-1,EOMONTH((K$2-N('Revenue Streams'!$G20)),0)))&gt;=(K$2-N('Revenue Streams'!$G20)))*((MIN(DATE(YEAR((K$2-N('Revenue Streams'!$G20))),MONTH((K$2-N('Revenue Streams'!$G20))),1)+DAY('Revenue Streams'!$E20)-1,EOMONTH((K$2-N('Revenue Streams'!$G20)),0)))&lt;=(K$3-N('Revenue Streams'!$G20)))*((MIN(DATE(YEAR((K$2-N('Revenue Streams'!$G20))),MONTH((K$2-N('Revenue Streams'!$G20))),1)+DAY('Revenue Streams'!$E20)-1,EOMONTH((K$2-N('Revenue Streams'!$G20)),0)))&gt;='Revenue Streams'!$E20)*((MIN(DATE(YEAR((K$2-N('Revenue Streams'!$G20))),MONTH((K$2-N('Revenue Streams'!$G20))),1)+DAY('Revenue Streams'!$E20)-1,EOMONTH((K$2-N('Revenue Streams'!$G20)),0)))&lt;=IF('Revenue Streams'!$F20="",DATE(9999,1,1),'Revenue Streams'!$F20))+((MIN(EOMONTH((K$2-N('Revenue Streams'!$G20)),0)+DAY('Revenue Streams'!$E20),EOMONTH((K$2-N('Revenue Streams'!$G20)),1)))&gt;=(K$2-N('Revenue Streams'!$G20)))*((MIN(EOMONTH((K$2-N('Revenue Streams'!$G20)),0)+DAY('Revenue Streams'!$E20),EOMONTH((K$2-N('Revenue Streams'!$G20)),1)))&lt;=(K$3-N('Revenue Streams'!$G20)))*((MIN(EOMONTH((K$2-N('Revenue Streams'!$G20)),0)+DAY('Revenue Streams'!$E20),EOMONTH((K$2-N('Revenue Streams'!$G20)),1)))&gt;='Revenue Streams'!$E20)*((MIN(EOMONTH((K$2-N('Revenue Streams'!$G20)),0)+DAY('Revenue Streams'!$E20),EOMONTH((K$2-N('Revenue Streams'!$G20)),1)))&lt;=IF('Revenue Streams'!$F20="",DATE(9999,1,1),'Revenue Streams'!$F20))+((MIN(EOMONTH((K$2-N('Revenue Streams'!$G20)),1)+DAY('Revenue Streams'!$E20),EOMONTH((K$2-N('Revenue Streams'!$G20)),2)))&gt;=(K$2-N('Revenue Streams'!$G20)))*((MIN(EOMONTH((K$2-N('Revenue Streams'!$G20)),1)+DAY('Revenue Streams'!$E20),EOMONTH((K$2-N('Revenue Streams'!$G20)),2)))&lt;=(K$3-N('Revenue Streams'!$G20)))*((MIN(EOMONTH((K$2-N('Revenue Streams'!$G20)),1)+DAY('Revenue Streams'!$E20),EOMONTH((K$2-N('Revenue Streams'!$G20)),2)))&gt;='Revenue Streams'!$E20)*((MIN(EOMONTH((K$2-N('Revenue Streams'!$G20)),1)+DAY('Revenue Streams'!$E20),EOMONTH((K$2-N('Revenue Streams'!$G20)),2)))&lt;=IF('Revenue Streams'!$F20="",DATE(9999,1,1),'Revenue Streams'!$F20))),IF(('Revenue Streams'!$E20&gt;=(K$2-N('Revenue Streams'!$G20)))*('Revenue Streams'!$E20&lt;=(K$3-N('Revenue Streams'!$G20)))=1,'Revenue Streams'!$D20,0)))</f>
        <v/>
      </c>
      <c r="L22" s="22">
        <f>IF(OR('Revenue Streams'!$D20="",'Revenue Streams'!$E20=""),0,IF('Revenue Streams'!$C20="Monthly",'Revenue Streams'!$D20*(((MIN(DATE(YEAR((L$2-N('Revenue Streams'!$G20))),MONTH((L$2-N('Revenue Streams'!$G20))),1)+DAY('Revenue Streams'!$E20)-1,EOMONTH((L$2-N('Revenue Streams'!$G20)),0)))&gt;=(L$2-N('Revenue Streams'!$G20)))*((MIN(DATE(YEAR((L$2-N('Revenue Streams'!$G20))),MONTH((L$2-N('Revenue Streams'!$G20))),1)+DAY('Revenue Streams'!$E20)-1,EOMONTH((L$2-N('Revenue Streams'!$G20)),0)))&lt;=(L$3-N('Revenue Streams'!$G20)))*((MIN(DATE(YEAR((L$2-N('Revenue Streams'!$G20))),MONTH((L$2-N('Revenue Streams'!$G20))),1)+DAY('Revenue Streams'!$E20)-1,EOMONTH((L$2-N('Revenue Streams'!$G20)),0)))&gt;='Revenue Streams'!$E20)*((MIN(DATE(YEAR((L$2-N('Revenue Streams'!$G20))),MONTH((L$2-N('Revenue Streams'!$G20))),1)+DAY('Revenue Streams'!$E20)-1,EOMONTH((L$2-N('Revenue Streams'!$G20)),0)))&lt;=IF('Revenue Streams'!$F20="",DATE(9999,1,1),'Revenue Streams'!$F20))+((MIN(EOMONTH((L$2-N('Revenue Streams'!$G20)),0)+DAY('Revenue Streams'!$E20),EOMONTH((L$2-N('Revenue Streams'!$G20)),1)))&gt;=(L$2-N('Revenue Streams'!$G20)))*((MIN(EOMONTH((L$2-N('Revenue Streams'!$G20)),0)+DAY('Revenue Streams'!$E20),EOMONTH((L$2-N('Revenue Streams'!$G20)),1)))&lt;=(L$3-N('Revenue Streams'!$G20)))*((MIN(EOMONTH((L$2-N('Revenue Streams'!$G20)),0)+DAY('Revenue Streams'!$E20),EOMONTH((L$2-N('Revenue Streams'!$G20)),1)))&gt;='Revenue Streams'!$E20)*((MIN(EOMONTH((L$2-N('Revenue Streams'!$G20)),0)+DAY('Revenue Streams'!$E20),EOMONTH((L$2-N('Revenue Streams'!$G20)),1)))&lt;=IF('Revenue Streams'!$F20="",DATE(9999,1,1),'Revenue Streams'!$F20))+((MIN(EOMONTH((L$2-N('Revenue Streams'!$G20)),1)+DAY('Revenue Streams'!$E20),EOMONTH((L$2-N('Revenue Streams'!$G20)),2)))&gt;=(L$2-N('Revenue Streams'!$G20)))*((MIN(EOMONTH((L$2-N('Revenue Streams'!$G20)),1)+DAY('Revenue Streams'!$E20),EOMONTH((L$2-N('Revenue Streams'!$G20)),2)))&lt;=(L$3-N('Revenue Streams'!$G20)))*((MIN(EOMONTH((L$2-N('Revenue Streams'!$G20)),1)+DAY('Revenue Streams'!$E20),EOMONTH((L$2-N('Revenue Streams'!$G20)),2)))&gt;='Revenue Streams'!$E20)*((MIN(EOMONTH((L$2-N('Revenue Streams'!$G20)),1)+DAY('Revenue Streams'!$E20),EOMONTH((L$2-N('Revenue Streams'!$G20)),2)))&lt;=IF('Revenue Streams'!$F20="",DATE(9999,1,1),'Revenue Streams'!$F20))),IF(('Revenue Streams'!$E20&gt;=(L$2-N('Revenue Streams'!$G20)))*('Revenue Streams'!$E20&lt;=(L$3-N('Revenue Streams'!$G20)))=1,'Revenue Streams'!$D20,0)))</f>
        <v/>
      </c>
      <c r="M22" s="22">
        <f>IF(OR('Revenue Streams'!$D20="",'Revenue Streams'!$E20=""),0,IF('Revenue Streams'!$C20="Monthly",'Revenue Streams'!$D20*(((MIN(DATE(YEAR((M$2-N('Revenue Streams'!$G20))),MONTH((M$2-N('Revenue Streams'!$G20))),1)+DAY('Revenue Streams'!$E20)-1,EOMONTH((M$2-N('Revenue Streams'!$G20)),0)))&gt;=(M$2-N('Revenue Streams'!$G20)))*((MIN(DATE(YEAR((M$2-N('Revenue Streams'!$G20))),MONTH((M$2-N('Revenue Streams'!$G20))),1)+DAY('Revenue Streams'!$E20)-1,EOMONTH((M$2-N('Revenue Streams'!$G20)),0)))&lt;=(M$3-N('Revenue Streams'!$G20)))*((MIN(DATE(YEAR((M$2-N('Revenue Streams'!$G20))),MONTH((M$2-N('Revenue Streams'!$G20))),1)+DAY('Revenue Streams'!$E20)-1,EOMONTH((M$2-N('Revenue Streams'!$G20)),0)))&gt;='Revenue Streams'!$E20)*((MIN(DATE(YEAR((M$2-N('Revenue Streams'!$G20))),MONTH((M$2-N('Revenue Streams'!$G20))),1)+DAY('Revenue Streams'!$E20)-1,EOMONTH((M$2-N('Revenue Streams'!$G20)),0)))&lt;=IF('Revenue Streams'!$F20="",DATE(9999,1,1),'Revenue Streams'!$F20))+((MIN(EOMONTH((M$2-N('Revenue Streams'!$G20)),0)+DAY('Revenue Streams'!$E20),EOMONTH((M$2-N('Revenue Streams'!$G20)),1)))&gt;=(M$2-N('Revenue Streams'!$G20)))*((MIN(EOMONTH((M$2-N('Revenue Streams'!$G20)),0)+DAY('Revenue Streams'!$E20),EOMONTH((M$2-N('Revenue Streams'!$G20)),1)))&lt;=(M$3-N('Revenue Streams'!$G20)))*((MIN(EOMONTH((M$2-N('Revenue Streams'!$G20)),0)+DAY('Revenue Streams'!$E20),EOMONTH((M$2-N('Revenue Streams'!$G20)),1)))&gt;='Revenue Streams'!$E20)*((MIN(EOMONTH((M$2-N('Revenue Streams'!$G20)),0)+DAY('Revenue Streams'!$E20),EOMONTH((M$2-N('Revenue Streams'!$G20)),1)))&lt;=IF('Revenue Streams'!$F20="",DATE(9999,1,1),'Revenue Streams'!$F20))+((MIN(EOMONTH((M$2-N('Revenue Streams'!$G20)),1)+DAY('Revenue Streams'!$E20),EOMONTH((M$2-N('Revenue Streams'!$G20)),2)))&gt;=(M$2-N('Revenue Streams'!$G20)))*((MIN(EOMONTH((M$2-N('Revenue Streams'!$G20)),1)+DAY('Revenue Streams'!$E20),EOMONTH((M$2-N('Revenue Streams'!$G20)),2)))&lt;=(M$3-N('Revenue Streams'!$G20)))*((MIN(EOMONTH((M$2-N('Revenue Streams'!$G20)),1)+DAY('Revenue Streams'!$E20),EOMONTH((M$2-N('Revenue Streams'!$G20)),2)))&gt;='Revenue Streams'!$E20)*((MIN(EOMONTH((M$2-N('Revenue Streams'!$G20)),1)+DAY('Revenue Streams'!$E20),EOMONTH((M$2-N('Revenue Streams'!$G20)),2)))&lt;=IF('Revenue Streams'!$F20="",DATE(9999,1,1),'Revenue Streams'!$F20))),IF(('Revenue Streams'!$E20&gt;=(M$2-N('Revenue Streams'!$G20)))*('Revenue Streams'!$E20&lt;=(M$3-N('Revenue Streams'!$G20)))=1,'Revenue Streams'!$D20,0)))</f>
        <v/>
      </c>
      <c r="N22" s="22">
        <f>IF(OR('Revenue Streams'!$D20="",'Revenue Streams'!$E20=""),0,IF('Revenue Streams'!$C20="Monthly",'Revenue Streams'!$D20*(((MIN(DATE(YEAR((N$2-N('Revenue Streams'!$G20))),MONTH((N$2-N('Revenue Streams'!$G20))),1)+DAY('Revenue Streams'!$E20)-1,EOMONTH((N$2-N('Revenue Streams'!$G20)),0)))&gt;=(N$2-N('Revenue Streams'!$G20)))*((MIN(DATE(YEAR((N$2-N('Revenue Streams'!$G20))),MONTH((N$2-N('Revenue Streams'!$G20))),1)+DAY('Revenue Streams'!$E20)-1,EOMONTH((N$2-N('Revenue Streams'!$G20)),0)))&lt;=(N$3-N('Revenue Streams'!$G20)))*((MIN(DATE(YEAR((N$2-N('Revenue Streams'!$G20))),MONTH((N$2-N('Revenue Streams'!$G20))),1)+DAY('Revenue Streams'!$E20)-1,EOMONTH((N$2-N('Revenue Streams'!$G20)),0)))&gt;='Revenue Streams'!$E20)*((MIN(DATE(YEAR((N$2-N('Revenue Streams'!$G20))),MONTH((N$2-N('Revenue Streams'!$G20))),1)+DAY('Revenue Streams'!$E20)-1,EOMONTH((N$2-N('Revenue Streams'!$G20)),0)))&lt;=IF('Revenue Streams'!$F20="",DATE(9999,1,1),'Revenue Streams'!$F20))+((MIN(EOMONTH((N$2-N('Revenue Streams'!$G20)),0)+DAY('Revenue Streams'!$E20),EOMONTH((N$2-N('Revenue Streams'!$G20)),1)))&gt;=(N$2-N('Revenue Streams'!$G20)))*((MIN(EOMONTH((N$2-N('Revenue Streams'!$G20)),0)+DAY('Revenue Streams'!$E20),EOMONTH((N$2-N('Revenue Streams'!$G20)),1)))&lt;=(N$3-N('Revenue Streams'!$G20)))*((MIN(EOMONTH((N$2-N('Revenue Streams'!$G20)),0)+DAY('Revenue Streams'!$E20),EOMONTH((N$2-N('Revenue Streams'!$G20)),1)))&gt;='Revenue Streams'!$E20)*((MIN(EOMONTH((N$2-N('Revenue Streams'!$G20)),0)+DAY('Revenue Streams'!$E20),EOMONTH((N$2-N('Revenue Streams'!$G20)),1)))&lt;=IF('Revenue Streams'!$F20="",DATE(9999,1,1),'Revenue Streams'!$F20))+((MIN(EOMONTH((N$2-N('Revenue Streams'!$G20)),1)+DAY('Revenue Streams'!$E20),EOMONTH((N$2-N('Revenue Streams'!$G20)),2)))&gt;=(N$2-N('Revenue Streams'!$G20)))*((MIN(EOMONTH((N$2-N('Revenue Streams'!$G20)),1)+DAY('Revenue Streams'!$E20),EOMONTH((N$2-N('Revenue Streams'!$G20)),2)))&lt;=(N$3-N('Revenue Streams'!$G20)))*((MIN(EOMONTH((N$2-N('Revenue Streams'!$G20)),1)+DAY('Revenue Streams'!$E20),EOMONTH((N$2-N('Revenue Streams'!$G20)),2)))&gt;='Revenue Streams'!$E20)*((MIN(EOMONTH((N$2-N('Revenue Streams'!$G20)),1)+DAY('Revenue Streams'!$E20),EOMONTH((N$2-N('Revenue Streams'!$G20)),2)))&lt;=IF('Revenue Streams'!$F20="",DATE(9999,1,1),'Revenue Streams'!$F20))),IF(('Revenue Streams'!$E20&gt;=(N$2-N('Revenue Streams'!$G20)))*('Revenue Streams'!$E20&lt;=(N$3-N('Revenue Streams'!$G20)))=1,'Revenue Streams'!$D20,0)))</f>
        <v/>
      </c>
      <c r="O22" s="22">
        <f>IF(OR('Revenue Streams'!$D20="",'Revenue Streams'!$E20=""),0,IF('Revenue Streams'!$C20="Monthly",'Revenue Streams'!$D20*(((MIN(DATE(YEAR((O$2-N('Revenue Streams'!$G20))),MONTH((O$2-N('Revenue Streams'!$G20))),1)+DAY('Revenue Streams'!$E20)-1,EOMONTH((O$2-N('Revenue Streams'!$G20)),0)))&gt;=(O$2-N('Revenue Streams'!$G20)))*((MIN(DATE(YEAR((O$2-N('Revenue Streams'!$G20))),MONTH((O$2-N('Revenue Streams'!$G20))),1)+DAY('Revenue Streams'!$E20)-1,EOMONTH((O$2-N('Revenue Streams'!$G20)),0)))&lt;=(O$3-N('Revenue Streams'!$G20)))*((MIN(DATE(YEAR((O$2-N('Revenue Streams'!$G20))),MONTH((O$2-N('Revenue Streams'!$G20))),1)+DAY('Revenue Streams'!$E20)-1,EOMONTH((O$2-N('Revenue Streams'!$G20)),0)))&gt;='Revenue Streams'!$E20)*((MIN(DATE(YEAR((O$2-N('Revenue Streams'!$G20))),MONTH((O$2-N('Revenue Streams'!$G20))),1)+DAY('Revenue Streams'!$E20)-1,EOMONTH((O$2-N('Revenue Streams'!$G20)),0)))&lt;=IF('Revenue Streams'!$F20="",DATE(9999,1,1),'Revenue Streams'!$F20))+((MIN(EOMONTH((O$2-N('Revenue Streams'!$G20)),0)+DAY('Revenue Streams'!$E20),EOMONTH((O$2-N('Revenue Streams'!$G20)),1)))&gt;=(O$2-N('Revenue Streams'!$G20)))*((MIN(EOMONTH((O$2-N('Revenue Streams'!$G20)),0)+DAY('Revenue Streams'!$E20),EOMONTH((O$2-N('Revenue Streams'!$G20)),1)))&lt;=(O$3-N('Revenue Streams'!$G20)))*((MIN(EOMONTH((O$2-N('Revenue Streams'!$G20)),0)+DAY('Revenue Streams'!$E20),EOMONTH((O$2-N('Revenue Streams'!$G20)),1)))&gt;='Revenue Streams'!$E20)*((MIN(EOMONTH((O$2-N('Revenue Streams'!$G20)),0)+DAY('Revenue Streams'!$E20),EOMONTH((O$2-N('Revenue Streams'!$G20)),1)))&lt;=IF('Revenue Streams'!$F20="",DATE(9999,1,1),'Revenue Streams'!$F20))+((MIN(EOMONTH((O$2-N('Revenue Streams'!$G20)),1)+DAY('Revenue Streams'!$E20),EOMONTH((O$2-N('Revenue Streams'!$G20)),2)))&gt;=(O$2-N('Revenue Streams'!$G20)))*((MIN(EOMONTH((O$2-N('Revenue Streams'!$G20)),1)+DAY('Revenue Streams'!$E20),EOMONTH((O$2-N('Revenue Streams'!$G20)),2)))&lt;=(O$3-N('Revenue Streams'!$G20)))*((MIN(EOMONTH((O$2-N('Revenue Streams'!$G20)),1)+DAY('Revenue Streams'!$E20),EOMONTH((O$2-N('Revenue Streams'!$G20)),2)))&gt;='Revenue Streams'!$E20)*((MIN(EOMONTH((O$2-N('Revenue Streams'!$G20)),1)+DAY('Revenue Streams'!$E20),EOMONTH((O$2-N('Revenue Streams'!$G20)),2)))&lt;=IF('Revenue Streams'!$F20="",DATE(9999,1,1),'Revenue Streams'!$F20))),IF(('Revenue Streams'!$E20&gt;=(O$2-N('Revenue Streams'!$G20)))*('Revenue Streams'!$E20&lt;=(O$3-N('Revenue Streams'!$G20)))=1,'Revenue Streams'!$D20,0)))</f>
        <v/>
      </c>
      <c r="Q22" s="22">
        <f>IF(OR('Revenue Streams'!$D20="",'Revenue Streams'!$E20=""),0,IF('Revenue Streams'!$C20="Monthly",'Revenue Streams'!$D20*(((MIN(DATE(YEAR((Q$2-N('Revenue Streams'!$G20))),MONTH((Q$2-N('Revenue Streams'!$G20))),1)+DAY('Revenue Streams'!$E20)-1,EOMONTH((Q$2-N('Revenue Streams'!$G20)),0)))&gt;=(Q$2-N('Revenue Streams'!$G20)))*((MIN(DATE(YEAR((Q$2-N('Revenue Streams'!$G20))),MONTH((Q$2-N('Revenue Streams'!$G20))),1)+DAY('Revenue Streams'!$E20)-1,EOMONTH((Q$2-N('Revenue Streams'!$G20)),0)))&lt;=(Q$3-N('Revenue Streams'!$G20)))*((MIN(DATE(YEAR((Q$2-N('Revenue Streams'!$G20))),MONTH((Q$2-N('Revenue Streams'!$G20))),1)+DAY('Revenue Streams'!$E20)-1,EOMONTH((Q$2-N('Revenue Streams'!$G20)),0)))&gt;='Revenue Streams'!$E20)*((MIN(DATE(YEAR((Q$2-N('Revenue Streams'!$G20))),MONTH((Q$2-N('Revenue Streams'!$G20))),1)+DAY('Revenue Streams'!$E20)-1,EOMONTH((Q$2-N('Revenue Streams'!$G20)),0)))&lt;=IF('Revenue Streams'!$F20="",DATE(9999,1,1),'Revenue Streams'!$F20))+((MIN(EOMONTH((Q$2-N('Revenue Streams'!$G20)),0)+DAY('Revenue Streams'!$E20),EOMONTH((Q$2-N('Revenue Streams'!$G20)),1)))&gt;=(Q$2-N('Revenue Streams'!$G20)))*((MIN(EOMONTH((Q$2-N('Revenue Streams'!$G20)),0)+DAY('Revenue Streams'!$E20),EOMONTH((Q$2-N('Revenue Streams'!$G20)),1)))&lt;=(Q$3-N('Revenue Streams'!$G20)))*((MIN(EOMONTH((Q$2-N('Revenue Streams'!$G20)),0)+DAY('Revenue Streams'!$E20),EOMONTH((Q$2-N('Revenue Streams'!$G20)),1)))&gt;='Revenue Streams'!$E20)*((MIN(EOMONTH((Q$2-N('Revenue Streams'!$G20)),0)+DAY('Revenue Streams'!$E20),EOMONTH((Q$2-N('Revenue Streams'!$G20)),1)))&lt;=IF('Revenue Streams'!$F20="",DATE(9999,1,1),'Revenue Streams'!$F20))+((MIN(EOMONTH((Q$2-N('Revenue Streams'!$G20)),1)+DAY('Revenue Streams'!$E20),EOMONTH((Q$2-N('Revenue Streams'!$G20)),2)))&gt;=(Q$2-N('Revenue Streams'!$G20)))*((MIN(EOMONTH((Q$2-N('Revenue Streams'!$G20)),1)+DAY('Revenue Streams'!$E20),EOMONTH((Q$2-N('Revenue Streams'!$G20)),2)))&lt;=(Q$3-N('Revenue Streams'!$G20)))*((MIN(EOMONTH((Q$2-N('Revenue Streams'!$G20)),1)+DAY('Revenue Streams'!$E20),EOMONTH((Q$2-N('Revenue Streams'!$G20)),2)))&gt;='Revenue Streams'!$E20)*((MIN(EOMONTH((Q$2-N('Revenue Streams'!$G20)),1)+DAY('Revenue Streams'!$E20),EOMONTH((Q$2-N('Revenue Streams'!$G20)),2)))&lt;=IF('Revenue Streams'!$F20="",DATE(9999,1,1),'Revenue Streams'!$F20))),IF(('Revenue Streams'!$E20&gt;=(Q$2-N('Revenue Streams'!$G20)))*('Revenue Streams'!$E20&lt;=(Q$3-N('Revenue Streams'!$G20)))=1,'Revenue Streams'!$D20,0)))</f>
        <v/>
      </c>
      <c r="R22" s="22">
        <f>IF(OR('Revenue Streams'!$D20="",'Revenue Streams'!$E20=""),0,IF('Revenue Streams'!$C20="Monthly",'Revenue Streams'!$D20*(((MIN(DATE(YEAR((R$2-N('Revenue Streams'!$G20))),MONTH((R$2-N('Revenue Streams'!$G20))),1)+DAY('Revenue Streams'!$E20)-1,EOMONTH((R$2-N('Revenue Streams'!$G20)),0)))&gt;=(R$2-N('Revenue Streams'!$G20)))*((MIN(DATE(YEAR((R$2-N('Revenue Streams'!$G20))),MONTH((R$2-N('Revenue Streams'!$G20))),1)+DAY('Revenue Streams'!$E20)-1,EOMONTH((R$2-N('Revenue Streams'!$G20)),0)))&lt;=(R$3-N('Revenue Streams'!$G20)))*((MIN(DATE(YEAR((R$2-N('Revenue Streams'!$G20))),MONTH((R$2-N('Revenue Streams'!$G20))),1)+DAY('Revenue Streams'!$E20)-1,EOMONTH((R$2-N('Revenue Streams'!$G20)),0)))&gt;='Revenue Streams'!$E20)*((MIN(DATE(YEAR((R$2-N('Revenue Streams'!$G20))),MONTH((R$2-N('Revenue Streams'!$G20))),1)+DAY('Revenue Streams'!$E20)-1,EOMONTH((R$2-N('Revenue Streams'!$G20)),0)))&lt;=IF('Revenue Streams'!$F20="",DATE(9999,1,1),'Revenue Streams'!$F20))+((MIN(EOMONTH((R$2-N('Revenue Streams'!$G20)),0)+DAY('Revenue Streams'!$E20),EOMONTH((R$2-N('Revenue Streams'!$G20)),1)))&gt;=(R$2-N('Revenue Streams'!$G20)))*((MIN(EOMONTH((R$2-N('Revenue Streams'!$G20)),0)+DAY('Revenue Streams'!$E20),EOMONTH((R$2-N('Revenue Streams'!$G20)),1)))&lt;=(R$3-N('Revenue Streams'!$G20)))*((MIN(EOMONTH((R$2-N('Revenue Streams'!$G20)),0)+DAY('Revenue Streams'!$E20),EOMONTH((R$2-N('Revenue Streams'!$G20)),1)))&gt;='Revenue Streams'!$E20)*((MIN(EOMONTH((R$2-N('Revenue Streams'!$G20)),0)+DAY('Revenue Streams'!$E20),EOMONTH((R$2-N('Revenue Streams'!$G20)),1)))&lt;=IF('Revenue Streams'!$F20="",DATE(9999,1,1),'Revenue Streams'!$F20))+((MIN(EOMONTH((R$2-N('Revenue Streams'!$G20)),1)+DAY('Revenue Streams'!$E20),EOMONTH((R$2-N('Revenue Streams'!$G20)),2)))&gt;=(R$2-N('Revenue Streams'!$G20)))*((MIN(EOMONTH((R$2-N('Revenue Streams'!$G20)),1)+DAY('Revenue Streams'!$E20),EOMONTH((R$2-N('Revenue Streams'!$G20)),2)))&lt;=(R$3-N('Revenue Streams'!$G20)))*((MIN(EOMONTH((R$2-N('Revenue Streams'!$G20)),1)+DAY('Revenue Streams'!$E20),EOMONTH((R$2-N('Revenue Streams'!$G20)),2)))&gt;='Revenue Streams'!$E20)*((MIN(EOMONTH((R$2-N('Revenue Streams'!$G20)),1)+DAY('Revenue Streams'!$E20),EOMONTH((R$2-N('Revenue Streams'!$G20)),2)))&lt;=IF('Revenue Streams'!$F20="",DATE(9999,1,1),'Revenue Streams'!$F20))),IF(('Revenue Streams'!$E20&gt;=(R$2-N('Revenue Streams'!$G20)))*('Revenue Streams'!$E20&lt;=(R$3-N('Revenue Streams'!$G20)))=1,'Revenue Streams'!$D20,0)))</f>
        <v/>
      </c>
      <c r="S22" s="22">
        <f>IF(OR('Revenue Streams'!$D20="",'Revenue Streams'!$E20=""),0,IF('Revenue Streams'!$C20="Monthly",'Revenue Streams'!$D20*(((MIN(DATE(YEAR((S$2-N('Revenue Streams'!$G20))),MONTH((S$2-N('Revenue Streams'!$G20))),1)+DAY('Revenue Streams'!$E20)-1,EOMONTH((S$2-N('Revenue Streams'!$G20)),0)))&gt;=(S$2-N('Revenue Streams'!$G20)))*((MIN(DATE(YEAR((S$2-N('Revenue Streams'!$G20))),MONTH((S$2-N('Revenue Streams'!$G20))),1)+DAY('Revenue Streams'!$E20)-1,EOMONTH((S$2-N('Revenue Streams'!$G20)),0)))&lt;=(S$3-N('Revenue Streams'!$G20)))*((MIN(DATE(YEAR((S$2-N('Revenue Streams'!$G20))),MONTH((S$2-N('Revenue Streams'!$G20))),1)+DAY('Revenue Streams'!$E20)-1,EOMONTH((S$2-N('Revenue Streams'!$G20)),0)))&gt;='Revenue Streams'!$E20)*((MIN(DATE(YEAR((S$2-N('Revenue Streams'!$G20))),MONTH((S$2-N('Revenue Streams'!$G20))),1)+DAY('Revenue Streams'!$E20)-1,EOMONTH((S$2-N('Revenue Streams'!$G20)),0)))&lt;=IF('Revenue Streams'!$F20="",DATE(9999,1,1),'Revenue Streams'!$F20))+((MIN(EOMONTH((S$2-N('Revenue Streams'!$G20)),0)+DAY('Revenue Streams'!$E20),EOMONTH((S$2-N('Revenue Streams'!$G20)),1)))&gt;=(S$2-N('Revenue Streams'!$G20)))*((MIN(EOMONTH((S$2-N('Revenue Streams'!$G20)),0)+DAY('Revenue Streams'!$E20),EOMONTH((S$2-N('Revenue Streams'!$G20)),1)))&lt;=(S$3-N('Revenue Streams'!$G20)))*((MIN(EOMONTH((S$2-N('Revenue Streams'!$G20)),0)+DAY('Revenue Streams'!$E20),EOMONTH((S$2-N('Revenue Streams'!$G20)),1)))&gt;='Revenue Streams'!$E20)*((MIN(EOMONTH((S$2-N('Revenue Streams'!$G20)),0)+DAY('Revenue Streams'!$E20),EOMONTH((S$2-N('Revenue Streams'!$G20)),1)))&lt;=IF('Revenue Streams'!$F20="",DATE(9999,1,1),'Revenue Streams'!$F20))+((MIN(EOMONTH((S$2-N('Revenue Streams'!$G20)),1)+DAY('Revenue Streams'!$E20),EOMONTH((S$2-N('Revenue Streams'!$G20)),2)))&gt;=(S$2-N('Revenue Streams'!$G20)))*((MIN(EOMONTH((S$2-N('Revenue Streams'!$G20)),1)+DAY('Revenue Streams'!$E20),EOMONTH((S$2-N('Revenue Streams'!$G20)),2)))&lt;=(S$3-N('Revenue Streams'!$G20)))*((MIN(EOMONTH((S$2-N('Revenue Streams'!$G20)),1)+DAY('Revenue Streams'!$E20),EOMONTH((S$2-N('Revenue Streams'!$G20)),2)))&gt;='Revenue Streams'!$E20)*((MIN(EOMONTH((S$2-N('Revenue Streams'!$G20)),1)+DAY('Revenue Streams'!$E20),EOMONTH((S$2-N('Revenue Streams'!$G20)),2)))&lt;=IF('Revenue Streams'!$F20="",DATE(9999,1,1),'Revenue Streams'!$F20))),IF(('Revenue Streams'!$E20&gt;=(S$2-N('Revenue Streams'!$G20)))*('Revenue Streams'!$E20&lt;=(S$3-N('Revenue Streams'!$G20)))=1,'Revenue Streams'!$D20,0)))</f>
        <v/>
      </c>
      <c r="T22" s="22">
        <f>IF(OR('Revenue Streams'!$D20="",'Revenue Streams'!$E20=""),0,IF('Revenue Streams'!$C20="Monthly",'Revenue Streams'!$D20*(((MIN(DATE(YEAR((T$2-N('Revenue Streams'!$G20))),MONTH((T$2-N('Revenue Streams'!$G20))),1)+DAY('Revenue Streams'!$E20)-1,EOMONTH((T$2-N('Revenue Streams'!$G20)),0)))&gt;=(T$2-N('Revenue Streams'!$G20)))*((MIN(DATE(YEAR((T$2-N('Revenue Streams'!$G20))),MONTH((T$2-N('Revenue Streams'!$G20))),1)+DAY('Revenue Streams'!$E20)-1,EOMONTH((T$2-N('Revenue Streams'!$G20)),0)))&lt;=(T$3-N('Revenue Streams'!$G20)))*((MIN(DATE(YEAR((T$2-N('Revenue Streams'!$G20))),MONTH((T$2-N('Revenue Streams'!$G20))),1)+DAY('Revenue Streams'!$E20)-1,EOMONTH((T$2-N('Revenue Streams'!$G20)),0)))&gt;='Revenue Streams'!$E20)*((MIN(DATE(YEAR((T$2-N('Revenue Streams'!$G20))),MONTH((T$2-N('Revenue Streams'!$G20))),1)+DAY('Revenue Streams'!$E20)-1,EOMONTH((T$2-N('Revenue Streams'!$G20)),0)))&lt;=IF('Revenue Streams'!$F20="",DATE(9999,1,1),'Revenue Streams'!$F20))+((MIN(EOMONTH((T$2-N('Revenue Streams'!$G20)),0)+DAY('Revenue Streams'!$E20),EOMONTH((T$2-N('Revenue Streams'!$G20)),1)))&gt;=(T$2-N('Revenue Streams'!$G20)))*((MIN(EOMONTH((T$2-N('Revenue Streams'!$G20)),0)+DAY('Revenue Streams'!$E20),EOMONTH((T$2-N('Revenue Streams'!$G20)),1)))&lt;=(T$3-N('Revenue Streams'!$G20)))*((MIN(EOMONTH((T$2-N('Revenue Streams'!$G20)),0)+DAY('Revenue Streams'!$E20),EOMONTH((T$2-N('Revenue Streams'!$G20)),1)))&gt;='Revenue Streams'!$E20)*((MIN(EOMONTH((T$2-N('Revenue Streams'!$G20)),0)+DAY('Revenue Streams'!$E20),EOMONTH((T$2-N('Revenue Streams'!$G20)),1)))&lt;=IF('Revenue Streams'!$F20="",DATE(9999,1,1),'Revenue Streams'!$F20))+((MIN(EOMONTH((T$2-N('Revenue Streams'!$G20)),1)+DAY('Revenue Streams'!$E20),EOMONTH((T$2-N('Revenue Streams'!$G20)),2)))&gt;=(T$2-N('Revenue Streams'!$G20)))*((MIN(EOMONTH((T$2-N('Revenue Streams'!$G20)),1)+DAY('Revenue Streams'!$E20),EOMONTH((T$2-N('Revenue Streams'!$G20)),2)))&lt;=(T$3-N('Revenue Streams'!$G20)))*((MIN(EOMONTH((T$2-N('Revenue Streams'!$G20)),1)+DAY('Revenue Streams'!$E20),EOMONTH((T$2-N('Revenue Streams'!$G20)),2)))&gt;='Revenue Streams'!$E20)*((MIN(EOMONTH((T$2-N('Revenue Streams'!$G20)),1)+DAY('Revenue Streams'!$E20),EOMONTH((T$2-N('Revenue Streams'!$G20)),2)))&lt;=IF('Revenue Streams'!$F20="",DATE(9999,1,1),'Revenue Streams'!$F20))),IF(('Revenue Streams'!$E20&gt;=(T$2-N('Revenue Streams'!$G20)))*('Revenue Streams'!$E20&lt;=(T$3-N('Revenue Streams'!$G20)))=1,'Revenue Streams'!$D20,0)))</f>
        <v/>
      </c>
      <c r="U22" s="22">
        <f>IF(OR('Revenue Streams'!$D20="",'Revenue Streams'!$E20=""),0,IF('Revenue Streams'!$C20="Monthly",'Revenue Streams'!$D20*(((MIN(DATE(YEAR((U$2-N('Revenue Streams'!$G20))),MONTH((U$2-N('Revenue Streams'!$G20))),1)+DAY('Revenue Streams'!$E20)-1,EOMONTH((U$2-N('Revenue Streams'!$G20)),0)))&gt;=(U$2-N('Revenue Streams'!$G20)))*((MIN(DATE(YEAR((U$2-N('Revenue Streams'!$G20))),MONTH((U$2-N('Revenue Streams'!$G20))),1)+DAY('Revenue Streams'!$E20)-1,EOMONTH((U$2-N('Revenue Streams'!$G20)),0)))&lt;=(U$3-N('Revenue Streams'!$G20)))*((MIN(DATE(YEAR((U$2-N('Revenue Streams'!$G20))),MONTH((U$2-N('Revenue Streams'!$G20))),1)+DAY('Revenue Streams'!$E20)-1,EOMONTH((U$2-N('Revenue Streams'!$G20)),0)))&gt;='Revenue Streams'!$E20)*((MIN(DATE(YEAR((U$2-N('Revenue Streams'!$G20))),MONTH((U$2-N('Revenue Streams'!$G20))),1)+DAY('Revenue Streams'!$E20)-1,EOMONTH((U$2-N('Revenue Streams'!$G20)),0)))&lt;=IF('Revenue Streams'!$F20="",DATE(9999,1,1),'Revenue Streams'!$F20))+((MIN(EOMONTH((U$2-N('Revenue Streams'!$G20)),0)+DAY('Revenue Streams'!$E20),EOMONTH((U$2-N('Revenue Streams'!$G20)),1)))&gt;=(U$2-N('Revenue Streams'!$G20)))*((MIN(EOMONTH((U$2-N('Revenue Streams'!$G20)),0)+DAY('Revenue Streams'!$E20),EOMONTH((U$2-N('Revenue Streams'!$G20)),1)))&lt;=(U$3-N('Revenue Streams'!$G20)))*((MIN(EOMONTH((U$2-N('Revenue Streams'!$G20)),0)+DAY('Revenue Streams'!$E20),EOMONTH((U$2-N('Revenue Streams'!$G20)),1)))&gt;='Revenue Streams'!$E20)*((MIN(EOMONTH((U$2-N('Revenue Streams'!$G20)),0)+DAY('Revenue Streams'!$E20),EOMONTH((U$2-N('Revenue Streams'!$G20)),1)))&lt;=IF('Revenue Streams'!$F20="",DATE(9999,1,1),'Revenue Streams'!$F20))+((MIN(EOMONTH((U$2-N('Revenue Streams'!$G20)),1)+DAY('Revenue Streams'!$E20),EOMONTH((U$2-N('Revenue Streams'!$G20)),2)))&gt;=(U$2-N('Revenue Streams'!$G20)))*((MIN(EOMONTH((U$2-N('Revenue Streams'!$G20)),1)+DAY('Revenue Streams'!$E20),EOMONTH((U$2-N('Revenue Streams'!$G20)),2)))&lt;=(U$3-N('Revenue Streams'!$G20)))*((MIN(EOMONTH((U$2-N('Revenue Streams'!$G20)),1)+DAY('Revenue Streams'!$E20),EOMONTH((U$2-N('Revenue Streams'!$G20)),2)))&gt;='Revenue Streams'!$E20)*((MIN(EOMONTH((U$2-N('Revenue Streams'!$G20)),1)+DAY('Revenue Streams'!$E20),EOMONTH((U$2-N('Revenue Streams'!$G20)),2)))&lt;=IF('Revenue Streams'!$F20="",DATE(9999,1,1),'Revenue Streams'!$F20))),IF(('Revenue Streams'!$E20&gt;=(U$2-N('Revenue Streams'!$G20)))*('Revenue Streams'!$E20&lt;=(U$3-N('Revenue Streams'!$G20)))=1,'Revenue Streams'!$D20,0)))</f>
        <v/>
      </c>
      <c r="V22" s="22">
        <f>IF(OR('Revenue Streams'!$D20="",'Revenue Streams'!$E20=""),0,IF('Revenue Streams'!$C20="Monthly",'Revenue Streams'!$D20*(((MIN(DATE(YEAR((V$2-N('Revenue Streams'!$G20))),MONTH((V$2-N('Revenue Streams'!$G20))),1)+DAY('Revenue Streams'!$E20)-1,EOMONTH((V$2-N('Revenue Streams'!$G20)),0)))&gt;=(V$2-N('Revenue Streams'!$G20)))*((MIN(DATE(YEAR((V$2-N('Revenue Streams'!$G20))),MONTH((V$2-N('Revenue Streams'!$G20))),1)+DAY('Revenue Streams'!$E20)-1,EOMONTH((V$2-N('Revenue Streams'!$G20)),0)))&lt;=(V$3-N('Revenue Streams'!$G20)))*((MIN(DATE(YEAR((V$2-N('Revenue Streams'!$G20))),MONTH((V$2-N('Revenue Streams'!$G20))),1)+DAY('Revenue Streams'!$E20)-1,EOMONTH((V$2-N('Revenue Streams'!$G20)),0)))&gt;='Revenue Streams'!$E20)*((MIN(DATE(YEAR((V$2-N('Revenue Streams'!$G20))),MONTH((V$2-N('Revenue Streams'!$G20))),1)+DAY('Revenue Streams'!$E20)-1,EOMONTH((V$2-N('Revenue Streams'!$G20)),0)))&lt;=IF('Revenue Streams'!$F20="",DATE(9999,1,1),'Revenue Streams'!$F20))+((MIN(EOMONTH((V$2-N('Revenue Streams'!$G20)),0)+DAY('Revenue Streams'!$E20),EOMONTH((V$2-N('Revenue Streams'!$G20)),1)))&gt;=(V$2-N('Revenue Streams'!$G20)))*((MIN(EOMONTH((V$2-N('Revenue Streams'!$G20)),0)+DAY('Revenue Streams'!$E20),EOMONTH((V$2-N('Revenue Streams'!$G20)),1)))&lt;=(V$3-N('Revenue Streams'!$G20)))*((MIN(EOMONTH((V$2-N('Revenue Streams'!$G20)),0)+DAY('Revenue Streams'!$E20),EOMONTH((V$2-N('Revenue Streams'!$G20)),1)))&gt;='Revenue Streams'!$E20)*((MIN(EOMONTH((V$2-N('Revenue Streams'!$G20)),0)+DAY('Revenue Streams'!$E20),EOMONTH((V$2-N('Revenue Streams'!$G20)),1)))&lt;=IF('Revenue Streams'!$F20="",DATE(9999,1,1),'Revenue Streams'!$F20))+((MIN(EOMONTH((V$2-N('Revenue Streams'!$G20)),1)+DAY('Revenue Streams'!$E20),EOMONTH((V$2-N('Revenue Streams'!$G20)),2)))&gt;=(V$2-N('Revenue Streams'!$G20)))*((MIN(EOMONTH((V$2-N('Revenue Streams'!$G20)),1)+DAY('Revenue Streams'!$E20),EOMONTH((V$2-N('Revenue Streams'!$G20)),2)))&lt;=(V$3-N('Revenue Streams'!$G20)))*((MIN(EOMONTH((V$2-N('Revenue Streams'!$G20)),1)+DAY('Revenue Streams'!$E20),EOMONTH((V$2-N('Revenue Streams'!$G20)),2)))&gt;='Revenue Streams'!$E20)*((MIN(EOMONTH((V$2-N('Revenue Streams'!$G20)),1)+DAY('Revenue Streams'!$E20),EOMONTH((V$2-N('Revenue Streams'!$G20)),2)))&lt;=IF('Revenue Streams'!$F20="",DATE(9999,1,1),'Revenue Streams'!$F20))),IF(('Revenue Streams'!$E20&gt;=(V$2-N('Revenue Streams'!$G20)))*('Revenue Streams'!$E20&lt;=(V$3-N('Revenue Streams'!$G20)))=1,'Revenue Streams'!$D20,0)))</f>
        <v/>
      </c>
      <c r="W22" s="22">
        <f>IF(OR('Revenue Streams'!$D20="",'Revenue Streams'!$E20=""),0,IF('Revenue Streams'!$C20="Monthly",'Revenue Streams'!$D20*(((MIN(DATE(YEAR((W$2-N('Revenue Streams'!$G20))),MONTH((W$2-N('Revenue Streams'!$G20))),1)+DAY('Revenue Streams'!$E20)-1,EOMONTH((W$2-N('Revenue Streams'!$G20)),0)))&gt;=(W$2-N('Revenue Streams'!$G20)))*((MIN(DATE(YEAR((W$2-N('Revenue Streams'!$G20))),MONTH((W$2-N('Revenue Streams'!$G20))),1)+DAY('Revenue Streams'!$E20)-1,EOMONTH((W$2-N('Revenue Streams'!$G20)),0)))&lt;=(W$3-N('Revenue Streams'!$G20)))*((MIN(DATE(YEAR((W$2-N('Revenue Streams'!$G20))),MONTH((W$2-N('Revenue Streams'!$G20))),1)+DAY('Revenue Streams'!$E20)-1,EOMONTH((W$2-N('Revenue Streams'!$G20)),0)))&gt;='Revenue Streams'!$E20)*((MIN(DATE(YEAR((W$2-N('Revenue Streams'!$G20))),MONTH((W$2-N('Revenue Streams'!$G20))),1)+DAY('Revenue Streams'!$E20)-1,EOMONTH((W$2-N('Revenue Streams'!$G20)),0)))&lt;=IF('Revenue Streams'!$F20="",DATE(9999,1,1),'Revenue Streams'!$F20))+((MIN(EOMONTH((W$2-N('Revenue Streams'!$G20)),0)+DAY('Revenue Streams'!$E20),EOMONTH((W$2-N('Revenue Streams'!$G20)),1)))&gt;=(W$2-N('Revenue Streams'!$G20)))*((MIN(EOMONTH((W$2-N('Revenue Streams'!$G20)),0)+DAY('Revenue Streams'!$E20),EOMONTH((W$2-N('Revenue Streams'!$G20)),1)))&lt;=(W$3-N('Revenue Streams'!$G20)))*((MIN(EOMONTH((W$2-N('Revenue Streams'!$G20)),0)+DAY('Revenue Streams'!$E20),EOMONTH((W$2-N('Revenue Streams'!$G20)),1)))&gt;='Revenue Streams'!$E20)*((MIN(EOMONTH((W$2-N('Revenue Streams'!$G20)),0)+DAY('Revenue Streams'!$E20),EOMONTH((W$2-N('Revenue Streams'!$G20)),1)))&lt;=IF('Revenue Streams'!$F20="",DATE(9999,1,1),'Revenue Streams'!$F20))+((MIN(EOMONTH((W$2-N('Revenue Streams'!$G20)),1)+DAY('Revenue Streams'!$E20),EOMONTH((W$2-N('Revenue Streams'!$G20)),2)))&gt;=(W$2-N('Revenue Streams'!$G20)))*((MIN(EOMONTH((W$2-N('Revenue Streams'!$G20)),1)+DAY('Revenue Streams'!$E20),EOMONTH((W$2-N('Revenue Streams'!$G20)),2)))&lt;=(W$3-N('Revenue Streams'!$G20)))*((MIN(EOMONTH((W$2-N('Revenue Streams'!$G20)),1)+DAY('Revenue Streams'!$E20),EOMONTH((W$2-N('Revenue Streams'!$G20)),2)))&gt;='Revenue Streams'!$E20)*((MIN(EOMONTH((W$2-N('Revenue Streams'!$G20)),1)+DAY('Revenue Streams'!$E20),EOMONTH((W$2-N('Revenue Streams'!$G20)),2)))&lt;=IF('Revenue Streams'!$F20="",DATE(9999,1,1),'Revenue Streams'!$F20))),IF(('Revenue Streams'!$E20&gt;=(W$2-N('Revenue Streams'!$G20)))*('Revenue Streams'!$E20&lt;=(W$3-N('Revenue Streams'!$G20)))=1,'Revenue Streams'!$D20,0)))</f>
        <v/>
      </c>
      <c r="X22" s="22">
        <f>IF(OR('Revenue Streams'!$D20="",'Revenue Streams'!$E20=""),0,IF('Revenue Streams'!$C20="Monthly",'Revenue Streams'!$D20*(((MIN(DATE(YEAR((X$2-N('Revenue Streams'!$G20))),MONTH((X$2-N('Revenue Streams'!$G20))),1)+DAY('Revenue Streams'!$E20)-1,EOMONTH((X$2-N('Revenue Streams'!$G20)),0)))&gt;=(X$2-N('Revenue Streams'!$G20)))*((MIN(DATE(YEAR((X$2-N('Revenue Streams'!$G20))),MONTH((X$2-N('Revenue Streams'!$G20))),1)+DAY('Revenue Streams'!$E20)-1,EOMONTH((X$2-N('Revenue Streams'!$G20)),0)))&lt;=(X$3-N('Revenue Streams'!$G20)))*((MIN(DATE(YEAR((X$2-N('Revenue Streams'!$G20))),MONTH((X$2-N('Revenue Streams'!$G20))),1)+DAY('Revenue Streams'!$E20)-1,EOMONTH((X$2-N('Revenue Streams'!$G20)),0)))&gt;='Revenue Streams'!$E20)*((MIN(DATE(YEAR((X$2-N('Revenue Streams'!$G20))),MONTH((X$2-N('Revenue Streams'!$G20))),1)+DAY('Revenue Streams'!$E20)-1,EOMONTH((X$2-N('Revenue Streams'!$G20)),0)))&lt;=IF('Revenue Streams'!$F20="",DATE(9999,1,1),'Revenue Streams'!$F20))+((MIN(EOMONTH((X$2-N('Revenue Streams'!$G20)),0)+DAY('Revenue Streams'!$E20),EOMONTH((X$2-N('Revenue Streams'!$G20)),1)))&gt;=(X$2-N('Revenue Streams'!$G20)))*((MIN(EOMONTH((X$2-N('Revenue Streams'!$G20)),0)+DAY('Revenue Streams'!$E20),EOMONTH((X$2-N('Revenue Streams'!$G20)),1)))&lt;=(X$3-N('Revenue Streams'!$G20)))*((MIN(EOMONTH((X$2-N('Revenue Streams'!$G20)),0)+DAY('Revenue Streams'!$E20),EOMONTH((X$2-N('Revenue Streams'!$G20)),1)))&gt;='Revenue Streams'!$E20)*((MIN(EOMONTH((X$2-N('Revenue Streams'!$G20)),0)+DAY('Revenue Streams'!$E20),EOMONTH((X$2-N('Revenue Streams'!$G20)),1)))&lt;=IF('Revenue Streams'!$F20="",DATE(9999,1,1),'Revenue Streams'!$F20))+((MIN(EOMONTH((X$2-N('Revenue Streams'!$G20)),1)+DAY('Revenue Streams'!$E20),EOMONTH((X$2-N('Revenue Streams'!$G20)),2)))&gt;=(X$2-N('Revenue Streams'!$G20)))*((MIN(EOMONTH((X$2-N('Revenue Streams'!$G20)),1)+DAY('Revenue Streams'!$E20),EOMONTH((X$2-N('Revenue Streams'!$G20)),2)))&lt;=(X$3-N('Revenue Streams'!$G20)))*((MIN(EOMONTH((X$2-N('Revenue Streams'!$G20)),1)+DAY('Revenue Streams'!$E20),EOMONTH((X$2-N('Revenue Streams'!$G20)),2)))&gt;='Revenue Streams'!$E20)*((MIN(EOMONTH((X$2-N('Revenue Streams'!$G20)),1)+DAY('Revenue Streams'!$E20),EOMONTH((X$2-N('Revenue Streams'!$G20)),2)))&lt;=IF('Revenue Streams'!$F20="",DATE(9999,1,1),'Revenue Streams'!$F20))),IF(('Revenue Streams'!$E20&gt;=(X$2-N('Revenue Streams'!$G20)))*('Revenue Streams'!$E20&lt;=(X$3-N('Revenue Streams'!$G20)))=1,'Revenue Streams'!$D20,0)))</f>
        <v/>
      </c>
      <c r="Y22" s="22">
        <f>IF(OR('Revenue Streams'!$D20="",'Revenue Streams'!$E20=""),0,IF('Revenue Streams'!$C20="Monthly",'Revenue Streams'!$D20*(((MIN(DATE(YEAR((Y$2-N('Revenue Streams'!$G20))),MONTH((Y$2-N('Revenue Streams'!$G20))),1)+DAY('Revenue Streams'!$E20)-1,EOMONTH((Y$2-N('Revenue Streams'!$G20)),0)))&gt;=(Y$2-N('Revenue Streams'!$G20)))*((MIN(DATE(YEAR((Y$2-N('Revenue Streams'!$G20))),MONTH((Y$2-N('Revenue Streams'!$G20))),1)+DAY('Revenue Streams'!$E20)-1,EOMONTH((Y$2-N('Revenue Streams'!$G20)),0)))&lt;=(Y$3-N('Revenue Streams'!$G20)))*((MIN(DATE(YEAR((Y$2-N('Revenue Streams'!$G20))),MONTH((Y$2-N('Revenue Streams'!$G20))),1)+DAY('Revenue Streams'!$E20)-1,EOMONTH((Y$2-N('Revenue Streams'!$G20)),0)))&gt;='Revenue Streams'!$E20)*((MIN(DATE(YEAR((Y$2-N('Revenue Streams'!$G20))),MONTH((Y$2-N('Revenue Streams'!$G20))),1)+DAY('Revenue Streams'!$E20)-1,EOMONTH((Y$2-N('Revenue Streams'!$G20)),0)))&lt;=IF('Revenue Streams'!$F20="",DATE(9999,1,1),'Revenue Streams'!$F20))+((MIN(EOMONTH((Y$2-N('Revenue Streams'!$G20)),0)+DAY('Revenue Streams'!$E20),EOMONTH((Y$2-N('Revenue Streams'!$G20)),1)))&gt;=(Y$2-N('Revenue Streams'!$G20)))*((MIN(EOMONTH((Y$2-N('Revenue Streams'!$G20)),0)+DAY('Revenue Streams'!$E20),EOMONTH((Y$2-N('Revenue Streams'!$G20)),1)))&lt;=(Y$3-N('Revenue Streams'!$G20)))*((MIN(EOMONTH((Y$2-N('Revenue Streams'!$G20)),0)+DAY('Revenue Streams'!$E20),EOMONTH((Y$2-N('Revenue Streams'!$G20)),1)))&gt;='Revenue Streams'!$E20)*((MIN(EOMONTH((Y$2-N('Revenue Streams'!$G20)),0)+DAY('Revenue Streams'!$E20),EOMONTH((Y$2-N('Revenue Streams'!$G20)),1)))&lt;=IF('Revenue Streams'!$F20="",DATE(9999,1,1),'Revenue Streams'!$F20))+((MIN(EOMONTH((Y$2-N('Revenue Streams'!$G20)),1)+DAY('Revenue Streams'!$E20),EOMONTH((Y$2-N('Revenue Streams'!$G20)),2)))&gt;=(Y$2-N('Revenue Streams'!$G20)))*((MIN(EOMONTH((Y$2-N('Revenue Streams'!$G20)),1)+DAY('Revenue Streams'!$E20),EOMONTH((Y$2-N('Revenue Streams'!$G20)),2)))&lt;=(Y$3-N('Revenue Streams'!$G20)))*((MIN(EOMONTH((Y$2-N('Revenue Streams'!$G20)),1)+DAY('Revenue Streams'!$E20),EOMONTH((Y$2-N('Revenue Streams'!$G20)),2)))&gt;='Revenue Streams'!$E20)*((MIN(EOMONTH((Y$2-N('Revenue Streams'!$G20)),1)+DAY('Revenue Streams'!$E20),EOMONTH((Y$2-N('Revenue Streams'!$G20)),2)))&lt;=IF('Revenue Streams'!$F20="",DATE(9999,1,1),'Revenue Streams'!$F20))),IF(('Revenue Streams'!$E20&gt;=(Y$2-N('Revenue Streams'!$G20)))*('Revenue Streams'!$E20&lt;=(Y$3-N('Revenue Streams'!$G20)))=1,'Revenue Streams'!$D20,0)))</f>
        <v/>
      </c>
      <c r="Z22" s="22">
        <f>IF(OR('Revenue Streams'!$D20="",'Revenue Streams'!$E20=""),0,IF('Revenue Streams'!$C20="Monthly",'Revenue Streams'!$D20*(((MIN(DATE(YEAR((Z$2-N('Revenue Streams'!$G20))),MONTH((Z$2-N('Revenue Streams'!$G20))),1)+DAY('Revenue Streams'!$E20)-1,EOMONTH((Z$2-N('Revenue Streams'!$G20)),0)))&gt;=(Z$2-N('Revenue Streams'!$G20)))*((MIN(DATE(YEAR((Z$2-N('Revenue Streams'!$G20))),MONTH((Z$2-N('Revenue Streams'!$G20))),1)+DAY('Revenue Streams'!$E20)-1,EOMONTH((Z$2-N('Revenue Streams'!$G20)),0)))&lt;=(Z$3-N('Revenue Streams'!$G20)))*((MIN(DATE(YEAR((Z$2-N('Revenue Streams'!$G20))),MONTH((Z$2-N('Revenue Streams'!$G20))),1)+DAY('Revenue Streams'!$E20)-1,EOMONTH((Z$2-N('Revenue Streams'!$G20)),0)))&gt;='Revenue Streams'!$E20)*((MIN(DATE(YEAR((Z$2-N('Revenue Streams'!$G20))),MONTH((Z$2-N('Revenue Streams'!$G20))),1)+DAY('Revenue Streams'!$E20)-1,EOMONTH((Z$2-N('Revenue Streams'!$G20)),0)))&lt;=IF('Revenue Streams'!$F20="",DATE(9999,1,1),'Revenue Streams'!$F20))+((MIN(EOMONTH((Z$2-N('Revenue Streams'!$G20)),0)+DAY('Revenue Streams'!$E20),EOMONTH((Z$2-N('Revenue Streams'!$G20)),1)))&gt;=(Z$2-N('Revenue Streams'!$G20)))*((MIN(EOMONTH((Z$2-N('Revenue Streams'!$G20)),0)+DAY('Revenue Streams'!$E20),EOMONTH((Z$2-N('Revenue Streams'!$G20)),1)))&lt;=(Z$3-N('Revenue Streams'!$G20)))*((MIN(EOMONTH((Z$2-N('Revenue Streams'!$G20)),0)+DAY('Revenue Streams'!$E20),EOMONTH((Z$2-N('Revenue Streams'!$G20)),1)))&gt;='Revenue Streams'!$E20)*((MIN(EOMONTH((Z$2-N('Revenue Streams'!$G20)),0)+DAY('Revenue Streams'!$E20),EOMONTH((Z$2-N('Revenue Streams'!$G20)),1)))&lt;=IF('Revenue Streams'!$F20="",DATE(9999,1,1),'Revenue Streams'!$F20))+((MIN(EOMONTH((Z$2-N('Revenue Streams'!$G20)),1)+DAY('Revenue Streams'!$E20),EOMONTH((Z$2-N('Revenue Streams'!$G20)),2)))&gt;=(Z$2-N('Revenue Streams'!$G20)))*((MIN(EOMONTH((Z$2-N('Revenue Streams'!$G20)),1)+DAY('Revenue Streams'!$E20),EOMONTH((Z$2-N('Revenue Streams'!$G20)),2)))&lt;=(Z$3-N('Revenue Streams'!$G20)))*((MIN(EOMONTH((Z$2-N('Revenue Streams'!$G20)),1)+DAY('Revenue Streams'!$E20),EOMONTH((Z$2-N('Revenue Streams'!$G20)),2)))&gt;='Revenue Streams'!$E20)*((MIN(EOMONTH((Z$2-N('Revenue Streams'!$G20)),1)+DAY('Revenue Streams'!$E20),EOMONTH((Z$2-N('Revenue Streams'!$G20)),2)))&lt;=IF('Revenue Streams'!$F20="",DATE(9999,1,1),'Revenue Streams'!$F20))),IF(('Revenue Streams'!$E20&gt;=(Z$2-N('Revenue Streams'!$G20)))*('Revenue Streams'!$E20&lt;=(Z$3-N('Revenue Streams'!$G20)))=1,'Revenue Streams'!$D20,0)))</f>
        <v/>
      </c>
      <c r="AA22" s="22">
        <f>IF(OR('Revenue Streams'!$D20="",'Revenue Streams'!$E20=""),0,IF('Revenue Streams'!$C20="Monthly",'Revenue Streams'!$D20*(((MIN(DATE(YEAR((AA$2-N('Revenue Streams'!$G20))),MONTH((AA$2-N('Revenue Streams'!$G20))),1)+DAY('Revenue Streams'!$E20)-1,EOMONTH((AA$2-N('Revenue Streams'!$G20)),0)))&gt;=(AA$2-N('Revenue Streams'!$G20)))*((MIN(DATE(YEAR((AA$2-N('Revenue Streams'!$G20))),MONTH((AA$2-N('Revenue Streams'!$G20))),1)+DAY('Revenue Streams'!$E20)-1,EOMONTH((AA$2-N('Revenue Streams'!$G20)),0)))&lt;=(AA$3-N('Revenue Streams'!$G20)))*((MIN(DATE(YEAR((AA$2-N('Revenue Streams'!$G20))),MONTH((AA$2-N('Revenue Streams'!$G20))),1)+DAY('Revenue Streams'!$E20)-1,EOMONTH((AA$2-N('Revenue Streams'!$G20)),0)))&gt;='Revenue Streams'!$E20)*((MIN(DATE(YEAR((AA$2-N('Revenue Streams'!$G20))),MONTH((AA$2-N('Revenue Streams'!$G20))),1)+DAY('Revenue Streams'!$E20)-1,EOMONTH((AA$2-N('Revenue Streams'!$G20)),0)))&lt;=IF('Revenue Streams'!$F20="",DATE(9999,1,1),'Revenue Streams'!$F20))+((MIN(EOMONTH((AA$2-N('Revenue Streams'!$G20)),0)+DAY('Revenue Streams'!$E20),EOMONTH((AA$2-N('Revenue Streams'!$G20)),1)))&gt;=(AA$2-N('Revenue Streams'!$G20)))*((MIN(EOMONTH((AA$2-N('Revenue Streams'!$G20)),0)+DAY('Revenue Streams'!$E20),EOMONTH((AA$2-N('Revenue Streams'!$G20)),1)))&lt;=(AA$3-N('Revenue Streams'!$G20)))*((MIN(EOMONTH((AA$2-N('Revenue Streams'!$G20)),0)+DAY('Revenue Streams'!$E20),EOMONTH((AA$2-N('Revenue Streams'!$G20)),1)))&gt;='Revenue Streams'!$E20)*((MIN(EOMONTH((AA$2-N('Revenue Streams'!$G20)),0)+DAY('Revenue Streams'!$E20),EOMONTH((AA$2-N('Revenue Streams'!$G20)),1)))&lt;=IF('Revenue Streams'!$F20="",DATE(9999,1,1),'Revenue Streams'!$F20))+((MIN(EOMONTH((AA$2-N('Revenue Streams'!$G20)),1)+DAY('Revenue Streams'!$E20),EOMONTH((AA$2-N('Revenue Streams'!$G20)),2)))&gt;=(AA$2-N('Revenue Streams'!$G20)))*((MIN(EOMONTH((AA$2-N('Revenue Streams'!$G20)),1)+DAY('Revenue Streams'!$E20),EOMONTH((AA$2-N('Revenue Streams'!$G20)),2)))&lt;=(AA$3-N('Revenue Streams'!$G20)))*((MIN(EOMONTH((AA$2-N('Revenue Streams'!$G20)),1)+DAY('Revenue Streams'!$E20),EOMONTH((AA$2-N('Revenue Streams'!$G20)),2)))&gt;='Revenue Streams'!$E20)*((MIN(EOMONTH((AA$2-N('Revenue Streams'!$G20)),1)+DAY('Revenue Streams'!$E20),EOMONTH((AA$2-N('Revenue Streams'!$G20)),2)))&lt;=IF('Revenue Streams'!$F20="",DATE(9999,1,1),'Revenue Streams'!$F20))),IF(('Revenue Streams'!$E20&gt;=(AA$2-N('Revenue Streams'!$G20)))*('Revenue Streams'!$E20&lt;=(AA$3-N('Revenue Streams'!$G20)))=1,'Revenue Streams'!$D20,0)))</f>
        <v/>
      </c>
      <c r="AB22" s="22">
        <f>IF(OR('Revenue Streams'!$D20="",'Revenue Streams'!$E20=""),0,IF('Revenue Streams'!$C20="Monthly",'Revenue Streams'!$D20*(((MIN(DATE(YEAR((AB$2-N('Revenue Streams'!$G20))),MONTH((AB$2-N('Revenue Streams'!$G20))),1)+DAY('Revenue Streams'!$E20)-1,EOMONTH((AB$2-N('Revenue Streams'!$G20)),0)))&gt;=(AB$2-N('Revenue Streams'!$G20)))*((MIN(DATE(YEAR((AB$2-N('Revenue Streams'!$G20))),MONTH((AB$2-N('Revenue Streams'!$G20))),1)+DAY('Revenue Streams'!$E20)-1,EOMONTH((AB$2-N('Revenue Streams'!$G20)),0)))&lt;=(AB$3-N('Revenue Streams'!$G20)))*((MIN(DATE(YEAR((AB$2-N('Revenue Streams'!$G20))),MONTH((AB$2-N('Revenue Streams'!$G20))),1)+DAY('Revenue Streams'!$E20)-1,EOMONTH((AB$2-N('Revenue Streams'!$G20)),0)))&gt;='Revenue Streams'!$E20)*((MIN(DATE(YEAR((AB$2-N('Revenue Streams'!$G20))),MONTH((AB$2-N('Revenue Streams'!$G20))),1)+DAY('Revenue Streams'!$E20)-1,EOMONTH((AB$2-N('Revenue Streams'!$G20)),0)))&lt;=IF('Revenue Streams'!$F20="",DATE(9999,1,1),'Revenue Streams'!$F20))+((MIN(EOMONTH((AB$2-N('Revenue Streams'!$G20)),0)+DAY('Revenue Streams'!$E20),EOMONTH((AB$2-N('Revenue Streams'!$G20)),1)))&gt;=(AB$2-N('Revenue Streams'!$G20)))*((MIN(EOMONTH((AB$2-N('Revenue Streams'!$G20)),0)+DAY('Revenue Streams'!$E20),EOMONTH((AB$2-N('Revenue Streams'!$G20)),1)))&lt;=(AB$3-N('Revenue Streams'!$G20)))*((MIN(EOMONTH((AB$2-N('Revenue Streams'!$G20)),0)+DAY('Revenue Streams'!$E20),EOMONTH((AB$2-N('Revenue Streams'!$G20)),1)))&gt;='Revenue Streams'!$E20)*((MIN(EOMONTH((AB$2-N('Revenue Streams'!$G20)),0)+DAY('Revenue Streams'!$E20),EOMONTH((AB$2-N('Revenue Streams'!$G20)),1)))&lt;=IF('Revenue Streams'!$F20="",DATE(9999,1,1),'Revenue Streams'!$F20))+((MIN(EOMONTH((AB$2-N('Revenue Streams'!$G20)),1)+DAY('Revenue Streams'!$E20),EOMONTH((AB$2-N('Revenue Streams'!$G20)),2)))&gt;=(AB$2-N('Revenue Streams'!$G20)))*((MIN(EOMONTH((AB$2-N('Revenue Streams'!$G20)),1)+DAY('Revenue Streams'!$E20),EOMONTH((AB$2-N('Revenue Streams'!$G20)),2)))&lt;=(AB$3-N('Revenue Streams'!$G20)))*((MIN(EOMONTH((AB$2-N('Revenue Streams'!$G20)),1)+DAY('Revenue Streams'!$E20),EOMONTH((AB$2-N('Revenue Streams'!$G20)),2)))&gt;='Revenue Streams'!$E20)*((MIN(EOMONTH((AB$2-N('Revenue Streams'!$G20)),1)+DAY('Revenue Streams'!$E20),EOMONTH((AB$2-N('Revenue Streams'!$G20)),2)))&lt;=IF('Revenue Streams'!$F20="",DATE(9999,1,1),'Revenue Streams'!$F20))),IF(('Revenue Streams'!$E20&gt;=(AB$2-N('Revenue Streams'!$G20)))*('Revenue Streams'!$E20&lt;=(AB$3-N('Revenue Streams'!$G20)))=1,'Revenue Streams'!$D20,0)))</f>
        <v/>
      </c>
    </row>
    <row r="23" ht="15" customHeight="1" s="23">
      <c r="A23" s="22">
        <f>IF('Revenue Streams'!$B21="","",'Revenue Streams'!$B21)</f>
        <v/>
      </c>
      <c r="B23" s="22">
        <f>IF('Revenue Streams'!$A21="","",'Revenue Streams'!$A21)</f>
        <v/>
      </c>
      <c r="C23" s="22">
        <f>IF(OR('Revenue Streams'!$D21="",'Revenue Streams'!$E21=""),0,IF('Revenue Streams'!$C21="Monthly",'Revenue Streams'!$D21*(((MIN(DATE(YEAR((C$2-N('Revenue Streams'!$G21))),MONTH((C$2-N('Revenue Streams'!$G21))),1)+DAY('Revenue Streams'!$E21)-1,EOMONTH((C$2-N('Revenue Streams'!$G21)),0)))&gt;=(C$2-N('Revenue Streams'!$G21)))*((MIN(DATE(YEAR((C$2-N('Revenue Streams'!$G21))),MONTH((C$2-N('Revenue Streams'!$G21))),1)+DAY('Revenue Streams'!$E21)-1,EOMONTH((C$2-N('Revenue Streams'!$G21)),0)))&lt;=(C$3-N('Revenue Streams'!$G21)))*((MIN(DATE(YEAR((C$2-N('Revenue Streams'!$G21))),MONTH((C$2-N('Revenue Streams'!$G21))),1)+DAY('Revenue Streams'!$E21)-1,EOMONTH((C$2-N('Revenue Streams'!$G21)),0)))&gt;='Revenue Streams'!$E21)*((MIN(DATE(YEAR((C$2-N('Revenue Streams'!$G21))),MONTH((C$2-N('Revenue Streams'!$G21))),1)+DAY('Revenue Streams'!$E21)-1,EOMONTH((C$2-N('Revenue Streams'!$G21)),0)))&lt;=IF('Revenue Streams'!$F21="",DATE(9999,1,1),'Revenue Streams'!$F21))+((MIN(EOMONTH((C$2-N('Revenue Streams'!$G21)),0)+DAY('Revenue Streams'!$E21),EOMONTH((C$2-N('Revenue Streams'!$G21)),1)))&gt;=(C$2-N('Revenue Streams'!$G21)))*((MIN(EOMONTH((C$2-N('Revenue Streams'!$G21)),0)+DAY('Revenue Streams'!$E21),EOMONTH((C$2-N('Revenue Streams'!$G21)),1)))&lt;=(C$3-N('Revenue Streams'!$G21)))*((MIN(EOMONTH((C$2-N('Revenue Streams'!$G21)),0)+DAY('Revenue Streams'!$E21),EOMONTH((C$2-N('Revenue Streams'!$G21)),1)))&gt;='Revenue Streams'!$E21)*((MIN(EOMONTH((C$2-N('Revenue Streams'!$G21)),0)+DAY('Revenue Streams'!$E21),EOMONTH((C$2-N('Revenue Streams'!$G21)),1)))&lt;=IF('Revenue Streams'!$F21="",DATE(9999,1,1),'Revenue Streams'!$F21))+((MIN(EOMONTH((C$2-N('Revenue Streams'!$G21)),1)+DAY('Revenue Streams'!$E21),EOMONTH((C$2-N('Revenue Streams'!$G21)),2)))&gt;=(C$2-N('Revenue Streams'!$G21)))*((MIN(EOMONTH((C$2-N('Revenue Streams'!$G21)),1)+DAY('Revenue Streams'!$E21),EOMONTH((C$2-N('Revenue Streams'!$G21)),2)))&lt;=(C$3-N('Revenue Streams'!$G21)))*((MIN(EOMONTH((C$2-N('Revenue Streams'!$G21)),1)+DAY('Revenue Streams'!$E21),EOMONTH((C$2-N('Revenue Streams'!$G21)),2)))&gt;='Revenue Streams'!$E21)*((MIN(EOMONTH((C$2-N('Revenue Streams'!$G21)),1)+DAY('Revenue Streams'!$E21),EOMONTH((C$2-N('Revenue Streams'!$G21)),2)))&lt;=IF('Revenue Streams'!$F21="",DATE(9999,1,1),'Revenue Streams'!$F21))),IF(('Revenue Streams'!$E21&gt;=(C$2-N('Revenue Streams'!$G21)))*('Revenue Streams'!$E21&lt;=(C$3-N('Revenue Streams'!$G21)))=1,'Revenue Streams'!$D21,0)))</f>
        <v/>
      </c>
      <c r="D23" s="22">
        <f>IF(OR('Revenue Streams'!$D21="",'Revenue Streams'!$E21=""),0,IF('Revenue Streams'!$C21="Monthly",'Revenue Streams'!$D21*(((MIN(DATE(YEAR((D$2-N('Revenue Streams'!$G21))),MONTH((D$2-N('Revenue Streams'!$G21))),1)+DAY('Revenue Streams'!$E21)-1,EOMONTH((D$2-N('Revenue Streams'!$G21)),0)))&gt;=(D$2-N('Revenue Streams'!$G21)))*((MIN(DATE(YEAR((D$2-N('Revenue Streams'!$G21))),MONTH((D$2-N('Revenue Streams'!$G21))),1)+DAY('Revenue Streams'!$E21)-1,EOMONTH((D$2-N('Revenue Streams'!$G21)),0)))&lt;=(D$3-N('Revenue Streams'!$G21)))*((MIN(DATE(YEAR((D$2-N('Revenue Streams'!$G21))),MONTH((D$2-N('Revenue Streams'!$G21))),1)+DAY('Revenue Streams'!$E21)-1,EOMONTH((D$2-N('Revenue Streams'!$G21)),0)))&gt;='Revenue Streams'!$E21)*((MIN(DATE(YEAR((D$2-N('Revenue Streams'!$G21))),MONTH((D$2-N('Revenue Streams'!$G21))),1)+DAY('Revenue Streams'!$E21)-1,EOMONTH((D$2-N('Revenue Streams'!$G21)),0)))&lt;=IF('Revenue Streams'!$F21="",DATE(9999,1,1),'Revenue Streams'!$F21))+((MIN(EOMONTH((D$2-N('Revenue Streams'!$G21)),0)+DAY('Revenue Streams'!$E21),EOMONTH((D$2-N('Revenue Streams'!$G21)),1)))&gt;=(D$2-N('Revenue Streams'!$G21)))*((MIN(EOMONTH((D$2-N('Revenue Streams'!$G21)),0)+DAY('Revenue Streams'!$E21),EOMONTH((D$2-N('Revenue Streams'!$G21)),1)))&lt;=(D$3-N('Revenue Streams'!$G21)))*((MIN(EOMONTH((D$2-N('Revenue Streams'!$G21)),0)+DAY('Revenue Streams'!$E21),EOMONTH((D$2-N('Revenue Streams'!$G21)),1)))&gt;='Revenue Streams'!$E21)*((MIN(EOMONTH((D$2-N('Revenue Streams'!$G21)),0)+DAY('Revenue Streams'!$E21),EOMONTH((D$2-N('Revenue Streams'!$G21)),1)))&lt;=IF('Revenue Streams'!$F21="",DATE(9999,1,1),'Revenue Streams'!$F21))+((MIN(EOMONTH((D$2-N('Revenue Streams'!$G21)),1)+DAY('Revenue Streams'!$E21),EOMONTH((D$2-N('Revenue Streams'!$G21)),2)))&gt;=(D$2-N('Revenue Streams'!$G21)))*((MIN(EOMONTH((D$2-N('Revenue Streams'!$G21)),1)+DAY('Revenue Streams'!$E21),EOMONTH((D$2-N('Revenue Streams'!$G21)),2)))&lt;=(D$3-N('Revenue Streams'!$G21)))*((MIN(EOMONTH((D$2-N('Revenue Streams'!$G21)),1)+DAY('Revenue Streams'!$E21),EOMONTH((D$2-N('Revenue Streams'!$G21)),2)))&gt;='Revenue Streams'!$E21)*((MIN(EOMONTH((D$2-N('Revenue Streams'!$G21)),1)+DAY('Revenue Streams'!$E21),EOMONTH((D$2-N('Revenue Streams'!$G21)),2)))&lt;=IF('Revenue Streams'!$F21="",DATE(9999,1,1),'Revenue Streams'!$F21))),IF(('Revenue Streams'!$E21&gt;=(D$2-N('Revenue Streams'!$G21)))*('Revenue Streams'!$E21&lt;=(D$3-N('Revenue Streams'!$G21)))=1,'Revenue Streams'!$D21,0)))</f>
        <v/>
      </c>
      <c r="E23" s="22">
        <f>IF(OR('Revenue Streams'!$D21="",'Revenue Streams'!$E21=""),0,IF('Revenue Streams'!$C21="Monthly",'Revenue Streams'!$D21*(((MIN(DATE(YEAR((E$2-N('Revenue Streams'!$G21))),MONTH((E$2-N('Revenue Streams'!$G21))),1)+DAY('Revenue Streams'!$E21)-1,EOMONTH((E$2-N('Revenue Streams'!$G21)),0)))&gt;=(E$2-N('Revenue Streams'!$G21)))*((MIN(DATE(YEAR((E$2-N('Revenue Streams'!$G21))),MONTH((E$2-N('Revenue Streams'!$G21))),1)+DAY('Revenue Streams'!$E21)-1,EOMONTH((E$2-N('Revenue Streams'!$G21)),0)))&lt;=(E$3-N('Revenue Streams'!$G21)))*((MIN(DATE(YEAR((E$2-N('Revenue Streams'!$G21))),MONTH((E$2-N('Revenue Streams'!$G21))),1)+DAY('Revenue Streams'!$E21)-1,EOMONTH((E$2-N('Revenue Streams'!$G21)),0)))&gt;='Revenue Streams'!$E21)*((MIN(DATE(YEAR((E$2-N('Revenue Streams'!$G21))),MONTH((E$2-N('Revenue Streams'!$G21))),1)+DAY('Revenue Streams'!$E21)-1,EOMONTH((E$2-N('Revenue Streams'!$G21)),0)))&lt;=IF('Revenue Streams'!$F21="",DATE(9999,1,1),'Revenue Streams'!$F21))+((MIN(EOMONTH((E$2-N('Revenue Streams'!$G21)),0)+DAY('Revenue Streams'!$E21),EOMONTH((E$2-N('Revenue Streams'!$G21)),1)))&gt;=(E$2-N('Revenue Streams'!$G21)))*((MIN(EOMONTH((E$2-N('Revenue Streams'!$G21)),0)+DAY('Revenue Streams'!$E21),EOMONTH((E$2-N('Revenue Streams'!$G21)),1)))&lt;=(E$3-N('Revenue Streams'!$G21)))*((MIN(EOMONTH((E$2-N('Revenue Streams'!$G21)),0)+DAY('Revenue Streams'!$E21),EOMONTH((E$2-N('Revenue Streams'!$G21)),1)))&gt;='Revenue Streams'!$E21)*((MIN(EOMONTH((E$2-N('Revenue Streams'!$G21)),0)+DAY('Revenue Streams'!$E21),EOMONTH((E$2-N('Revenue Streams'!$G21)),1)))&lt;=IF('Revenue Streams'!$F21="",DATE(9999,1,1),'Revenue Streams'!$F21))+((MIN(EOMONTH((E$2-N('Revenue Streams'!$G21)),1)+DAY('Revenue Streams'!$E21),EOMONTH((E$2-N('Revenue Streams'!$G21)),2)))&gt;=(E$2-N('Revenue Streams'!$G21)))*((MIN(EOMONTH((E$2-N('Revenue Streams'!$G21)),1)+DAY('Revenue Streams'!$E21),EOMONTH((E$2-N('Revenue Streams'!$G21)),2)))&lt;=(E$3-N('Revenue Streams'!$G21)))*((MIN(EOMONTH((E$2-N('Revenue Streams'!$G21)),1)+DAY('Revenue Streams'!$E21),EOMONTH((E$2-N('Revenue Streams'!$G21)),2)))&gt;='Revenue Streams'!$E21)*((MIN(EOMONTH((E$2-N('Revenue Streams'!$G21)),1)+DAY('Revenue Streams'!$E21),EOMONTH((E$2-N('Revenue Streams'!$G21)),2)))&lt;=IF('Revenue Streams'!$F21="",DATE(9999,1,1),'Revenue Streams'!$F21))),IF(('Revenue Streams'!$E21&gt;=(E$2-N('Revenue Streams'!$G21)))*('Revenue Streams'!$E21&lt;=(E$3-N('Revenue Streams'!$G21)))=1,'Revenue Streams'!$D21,0)))</f>
        <v/>
      </c>
      <c r="F23" s="22">
        <f>IF(OR('Revenue Streams'!$D21="",'Revenue Streams'!$E21=""),0,IF('Revenue Streams'!$C21="Monthly",'Revenue Streams'!$D21*(((MIN(DATE(YEAR((F$2-N('Revenue Streams'!$G21))),MONTH((F$2-N('Revenue Streams'!$G21))),1)+DAY('Revenue Streams'!$E21)-1,EOMONTH((F$2-N('Revenue Streams'!$G21)),0)))&gt;=(F$2-N('Revenue Streams'!$G21)))*((MIN(DATE(YEAR((F$2-N('Revenue Streams'!$G21))),MONTH((F$2-N('Revenue Streams'!$G21))),1)+DAY('Revenue Streams'!$E21)-1,EOMONTH((F$2-N('Revenue Streams'!$G21)),0)))&lt;=(F$3-N('Revenue Streams'!$G21)))*((MIN(DATE(YEAR((F$2-N('Revenue Streams'!$G21))),MONTH((F$2-N('Revenue Streams'!$G21))),1)+DAY('Revenue Streams'!$E21)-1,EOMONTH((F$2-N('Revenue Streams'!$G21)),0)))&gt;='Revenue Streams'!$E21)*((MIN(DATE(YEAR((F$2-N('Revenue Streams'!$G21))),MONTH((F$2-N('Revenue Streams'!$G21))),1)+DAY('Revenue Streams'!$E21)-1,EOMONTH((F$2-N('Revenue Streams'!$G21)),0)))&lt;=IF('Revenue Streams'!$F21="",DATE(9999,1,1),'Revenue Streams'!$F21))+((MIN(EOMONTH((F$2-N('Revenue Streams'!$G21)),0)+DAY('Revenue Streams'!$E21),EOMONTH((F$2-N('Revenue Streams'!$G21)),1)))&gt;=(F$2-N('Revenue Streams'!$G21)))*((MIN(EOMONTH((F$2-N('Revenue Streams'!$G21)),0)+DAY('Revenue Streams'!$E21),EOMONTH((F$2-N('Revenue Streams'!$G21)),1)))&lt;=(F$3-N('Revenue Streams'!$G21)))*((MIN(EOMONTH((F$2-N('Revenue Streams'!$G21)),0)+DAY('Revenue Streams'!$E21),EOMONTH((F$2-N('Revenue Streams'!$G21)),1)))&gt;='Revenue Streams'!$E21)*((MIN(EOMONTH((F$2-N('Revenue Streams'!$G21)),0)+DAY('Revenue Streams'!$E21),EOMONTH((F$2-N('Revenue Streams'!$G21)),1)))&lt;=IF('Revenue Streams'!$F21="",DATE(9999,1,1),'Revenue Streams'!$F21))+((MIN(EOMONTH((F$2-N('Revenue Streams'!$G21)),1)+DAY('Revenue Streams'!$E21),EOMONTH((F$2-N('Revenue Streams'!$G21)),2)))&gt;=(F$2-N('Revenue Streams'!$G21)))*((MIN(EOMONTH((F$2-N('Revenue Streams'!$G21)),1)+DAY('Revenue Streams'!$E21),EOMONTH((F$2-N('Revenue Streams'!$G21)),2)))&lt;=(F$3-N('Revenue Streams'!$G21)))*((MIN(EOMONTH((F$2-N('Revenue Streams'!$G21)),1)+DAY('Revenue Streams'!$E21),EOMONTH((F$2-N('Revenue Streams'!$G21)),2)))&gt;='Revenue Streams'!$E21)*((MIN(EOMONTH((F$2-N('Revenue Streams'!$G21)),1)+DAY('Revenue Streams'!$E21),EOMONTH((F$2-N('Revenue Streams'!$G21)),2)))&lt;=IF('Revenue Streams'!$F21="",DATE(9999,1,1),'Revenue Streams'!$F21))),IF(('Revenue Streams'!$E21&gt;=(F$2-N('Revenue Streams'!$G21)))*('Revenue Streams'!$E21&lt;=(F$3-N('Revenue Streams'!$G21)))=1,'Revenue Streams'!$D21,0)))</f>
        <v/>
      </c>
      <c r="G23" s="22">
        <f>IF(OR('Revenue Streams'!$D21="",'Revenue Streams'!$E21=""),0,IF('Revenue Streams'!$C21="Monthly",'Revenue Streams'!$D21*(((MIN(DATE(YEAR((G$2-N('Revenue Streams'!$G21))),MONTH((G$2-N('Revenue Streams'!$G21))),1)+DAY('Revenue Streams'!$E21)-1,EOMONTH((G$2-N('Revenue Streams'!$G21)),0)))&gt;=(G$2-N('Revenue Streams'!$G21)))*((MIN(DATE(YEAR((G$2-N('Revenue Streams'!$G21))),MONTH((G$2-N('Revenue Streams'!$G21))),1)+DAY('Revenue Streams'!$E21)-1,EOMONTH((G$2-N('Revenue Streams'!$G21)),0)))&lt;=(G$3-N('Revenue Streams'!$G21)))*((MIN(DATE(YEAR((G$2-N('Revenue Streams'!$G21))),MONTH((G$2-N('Revenue Streams'!$G21))),1)+DAY('Revenue Streams'!$E21)-1,EOMONTH((G$2-N('Revenue Streams'!$G21)),0)))&gt;='Revenue Streams'!$E21)*((MIN(DATE(YEAR((G$2-N('Revenue Streams'!$G21))),MONTH((G$2-N('Revenue Streams'!$G21))),1)+DAY('Revenue Streams'!$E21)-1,EOMONTH((G$2-N('Revenue Streams'!$G21)),0)))&lt;=IF('Revenue Streams'!$F21="",DATE(9999,1,1),'Revenue Streams'!$F21))+((MIN(EOMONTH((G$2-N('Revenue Streams'!$G21)),0)+DAY('Revenue Streams'!$E21),EOMONTH((G$2-N('Revenue Streams'!$G21)),1)))&gt;=(G$2-N('Revenue Streams'!$G21)))*((MIN(EOMONTH((G$2-N('Revenue Streams'!$G21)),0)+DAY('Revenue Streams'!$E21),EOMONTH((G$2-N('Revenue Streams'!$G21)),1)))&lt;=(G$3-N('Revenue Streams'!$G21)))*((MIN(EOMONTH((G$2-N('Revenue Streams'!$G21)),0)+DAY('Revenue Streams'!$E21),EOMONTH((G$2-N('Revenue Streams'!$G21)),1)))&gt;='Revenue Streams'!$E21)*((MIN(EOMONTH((G$2-N('Revenue Streams'!$G21)),0)+DAY('Revenue Streams'!$E21),EOMONTH((G$2-N('Revenue Streams'!$G21)),1)))&lt;=IF('Revenue Streams'!$F21="",DATE(9999,1,1),'Revenue Streams'!$F21))+((MIN(EOMONTH((G$2-N('Revenue Streams'!$G21)),1)+DAY('Revenue Streams'!$E21),EOMONTH((G$2-N('Revenue Streams'!$G21)),2)))&gt;=(G$2-N('Revenue Streams'!$G21)))*((MIN(EOMONTH((G$2-N('Revenue Streams'!$G21)),1)+DAY('Revenue Streams'!$E21),EOMONTH((G$2-N('Revenue Streams'!$G21)),2)))&lt;=(G$3-N('Revenue Streams'!$G21)))*((MIN(EOMONTH((G$2-N('Revenue Streams'!$G21)),1)+DAY('Revenue Streams'!$E21),EOMONTH((G$2-N('Revenue Streams'!$G21)),2)))&gt;='Revenue Streams'!$E21)*((MIN(EOMONTH((G$2-N('Revenue Streams'!$G21)),1)+DAY('Revenue Streams'!$E21),EOMONTH((G$2-N('Revenue Streams'!$G21)),2)))&lt;=IF('Revenue Streams'!$F21="",DATE(9999,1,1),'Revenue Streams'!$F21))),IF(('Revenue Streams'!$E21&gt;=(G$2-N('Revenue Streams'!$G21)))*('Revenue Streams'!$E21&lt;=(G$3-N('Revenue Streams'!$G21)))=1,'Revenue Streams'!$D21,0)))</f>
        <v/>
      </c>
      <c r="H23" s="22">
        <f>IF(OR('Revenue Streams'!$D21="",'Revenue Streams'!$E21=""),0,IF('Revenue Streams'!$C21="Monthly",'Revenue Streams'!$D21*(((MIN(DATE(YEAR((H$2-N('Revenue Streams'!$G21))),MONTH((H$2-N('Revenue Streams'!$G21))),1)+DAY('Revenue Streams'!$E21)-1,EOMONTH((H$2-N('Revenue Streams'!$G21)),0)))&gt;=(H$2-N('Revenue Streams'!$G21)))*((MIN(DATE(YEAR((H$2-N('Revenue Streams'!$G21))),MONTH((H$2-N('Revenue Streams'!$G21))),1)+DAY('Revenue Streams'!$E21)-1,EOMONTH((H$2-N('Revenue Streams'!$G21)),0)))&lt;=(H$3-N('Revenue Streams'!$G21)))*((MIN(DATE(YEAR((H$2-N('Revenue Streams'!$G21))),MONTH((H$2-N('Revenue Streams'!$G21))),1)+DAY('Revenue Streams'!$E21)-1,EOMONTH((H$2-N('Revenue Streams'!$G21)),0)))&gt;='Revenue Streams'!$E21)*((MIN(DATE(YEAR((H$2-N('Revenue Streams'!$G21))),MONTH((H$2-N('Revenue Streams'!$G21))),1)+DAY('Revenue Streams'!$E21)-1,EOMONTH((H$2-N('Revenue Streams'!$G21)),0)))&lt;=IF('Revenue Streams'!$F21="",DATE(9999,1,1),'Revenue Streams'!$F21))+((MIN(EOMONTH((H$2-N('Revenue Streams'!$G21)),0)+DAY('Revenue Streams'!$E21),EOMONTH((H$2-N('Revenue Streams'!$G21)),1)))&gt;=(H$2-N('Revenue Streams'!$G21)))*((MIN(EOMONTH((H$2-N('Revenue Streams'!$G21)),0)+DAY('Revenue Streams'!$E21),EOMONTH((H$2-N('Revenue Streams'!$G21)),1)))&lt;=(H$3-N('Revenue Streams'!$G21)))*((MIN(EOMONTH((H$2-N('Revenue Streams'!$G21)),0)+DAY('Revenue Streams'!$E21),EOMONTH((H$2-N('Revenue Streams'!$G21)),1)))&gt;='Revenue Streams'!$E21)*((MIN(EOMONTH((H$2-N('Revenue Streams'!$G21)),0)+DAY('Revenue Streams'!$E21),EOMONTH((H$2-N('Revenue Streams'!$G21)),1)))&lt;=IF('Revenue Streams'!$F21="",DATE(9999,1,1),'Revenue Streams'!$F21))+((MIN(EOMONTH((H$2-N('Revenue Streams'!$G21)),1)+DAY('Revenue Streams'!$E21),EOMONTH((H$2-N('Revenue Streams'!$G21)),2)))&gt;=(H$2-N('Revenue Streams'!$G21)))*((MIN(EOMONTH((H$2-N('Revenue Streams'!$G21)),1)+DAY('Revenue Streams'!$E21),EOMONTH((H$2-N('Revenue Streams'!$G21)),2)))&lt;=(H$3-N('Revenue Streams'!$G21)))*((MIN(EOMONTH((H$2-N('Revenue Streams'!$G21)),1)+DAY('Revenue Streams'!$E21),EOMONTH((H$2-N('Revenue Streams'!$G21)),2)))&gt;='Revenue Streams'!$E21)*((MIN(EOMONTH((H$2-N('Revenue Streams'!$G21)),1)+DAY('Revenue Streams'!$E21),EOMONTH((H$2-N('Revenue Streams'!$G21)),2)))&lt;=IF('Revenue Streams'!$F21="",DATE(9999,1,1),'Revenue Streams'!$F21))),IF(('Revenue Streams'!$E21&gt;=(H$2-N('Revenue Streams'!$G21)))*('Revenue Streams'!$E21&lt;=(H$3-N('Revenue Streams'!$G21)))=1,'Revenue Streams'!$D21,0)))</f>
        <v/>
      </c>
      <c r="I23" s="22">
        <f>IF(OR('Revenue Streams'!$D21="",'Revenue Streams'!$E21=""),0,IF('Revenue Streams'!$C21="Monthly",'Revenue Streams'!$D21*(((MIN(DATE(YEAR((I$2-N('Revenue Streams'!$G21))),MONTH((I$2-N('Revenue Streams'!$G21))),1)+DAY('Revenue Streams'!$E21)-1,EOMONTH((I$2-N('Revenue Streams'!$G21)),0)))&gt;=(I$2-N('Revenue Streams'!$G21)))*((MIN(DATE(YEAR((I$2-N('Revenue Streams'!$G21))),MONTH((I$2-N('Revenue Streams'!$G21))),1)+DAY('Revenue Streams'!$E21)-1,EOMONTH((I$2-N('Revenue Streams'!$G21)),0)))&lt;=(I$3-N('Revenue Streams'!$G21)))*((MIN(DATE(YEAR((I$2-N('Revenue Streams'!$G21))),MONTH((I$2-N('Revenue Streams'!$G21))),1)+DAY('Revenue Streams'!$E21)-1,EOMONTH((I$2-N('Revenue Streams'!$G21)),0)))&gt;='Revenue Streams'!$E21)*((MIN(DATE(YEAR((I$2-N('Revenue Streams'!$G21))),MONTH((I$2-N('Revenue Streams'!$G21))),1)+DAY('Revenue Streams'!$E21)-1,EOMONTH((I$2-N('Revenue Streams'!$G21)),0)))&lt;=IF('Revenue Streams'!$F21="",DATE(9999,1,1),'Revenue Streams'!$F21))+((MIN(EOMONTH((I$2-N('Revenue Streams'!$G21)),0)+DAY('Revenue Streams'!$E21),EOMONTH((I$2-N('Revenue Streams'!$G21)),1)))&gt;=(I$2-N('Revenue Streams'!$G21)))*((MIN(EOMONTH((I$2-N('Revenue Streams'!$G21)),0)+DAY('Revenue Streams'!$E21),EOMONTH((I$2-N('Revenue Streams'!$G21)),1)))&lt;=(I$3-N('Revenue Streams'!$G21)))*((MIN(EOMONTH((I$2-N('Revenue Streams'!$G21)),0)+DAY('Revenue Streams'!$E21),EOMONTH((I$2-N('Revenue Streams'!$G21)),1)))&gt;='Revenue Streams'!$E21)*((MIN(EOMONTH((I$2-N('Revenue Streams'!$G21)),0)+DAY('Revenue Streams'!$E21),EOMONTH((I$2-N('Revenue Streams'!$G21)),1)))&lt;=IF('Revenue Streams'!$F21="",DATE(9999,1,1),'Revenue Streams'!$F21))+((MIN(EOMONTH((I$2-N('Revenue Streams'!$G21)),1)+DAY('Revenue Streams'!$E21),EOMONTH((I$2-N('Revenue Streams'!$G21)),2)))&gt;=(I$2-N('Revenue Streams'!$G21)))*((MIN(EOMONTH((I$2-N('Revenue Streams'!$G21)),1)+DAY('Revenue Streams'!$E21),EOMONTH((I$2-N('Revenue Streams'!$G21)),2)))&lt;=(I$3-N('Revenue Streams'!$G21)))*((MIN(EOMONTH((I$2-N('Revenue Streams'!$G21)),1)+DAY('Revenue Streams'!$E21),EOMONTH((I$2-N('Revenue Streams'!$G21)),2)))&gt;='Revenue Streams'!$E21)*((MIN(EOMONTH((I$2-N('Revenue Streams'!$G21)),1)+DAY('Revenue Streams'!$E21),EOMONTH((I$2-N('Revenue Streams'!$G21)),2)))&lt;=IF('Revenue Streams'!$F21="",DATE(9999,1,1),'Revenue Streams'!$F21))),IF(('Revenue Streams'!$E21&gt;=(I$2-N('Revenue Streams'!$G21)))*('Revenue Streams'!$E21&lt;=(I$3-N('Revenue Streams'!$G21)))=1,'Revenue Streams'!$D21,0)))</f>
        <v/>
      </c>
      <c r="J23" s="22">
        <f>IF(OR('Revenue Streams'!$D21="",'Revenue Streams'!$E21=""),0,IF('Revenue Streams'!$C21="Monthly",'Revenue Streams'!$D21*(((MIN(DATE(YEAR((J$2-N('Revenue Streams'!$G21))),MONTH((J$2-N('Revenue Streams'!$G21))),1)+DAY('Revenue Streams'!$E21)-1,EOMONTH((J$2-N('Revenue Streams'!$G21)),0)))&gt;=(J$2-N('Revenue Streams'!$G21)))*((MIN(DATE(YEAR((J$2-N('Revenue Streams'!$G21))),MONTH((J$2-N('Revenue Streams'!$G21))),1)+DAY('Revenue Streams'!$E21)-1,EOMONTH((J$2-N('Revenue Streams'!$G21)),0)))&lt;=(J$3-N('Revenue Streams'!$G21)))*((MIN(DATE(YEAR((J$2-N('Revenue Streams'!$G21))),MONTH((J$2-N('Revenue Streams'!$G21))),1)+DAY('Revenue Streams'!$E21)-1,EOMONTH((J$2-N('Revenue Streams'!$G21)),0)))&gt;='Revenue Streams'!$E21)*((MIN(DATE(YEAR((J$2-N('Revenue Streams'!$G21))),MONTH((J$2-N('Revenue Streams'!$G21))),1)+DAY('Revenue Streams'!$E21)-1,EOMONTH((J$2-N('Revenue Streams'!$G21)),0)))&lt;=IF('Revenue Streams'!$F21="",DATE(9999,1,1),'Revenue Streams'!$F21))+((MIN(EOMONTH((J$2-N('Revenue Streams'!$G21)),0)+DAY('Revenue Streams'!$E21),EOMONTH((J$2-N('Revenue Streams'!$G21)),1)))&gt;=(J$2-N('Revenue Streams'!$G21)))*((MIN(EOMONTH((J$2-N('Revenue Streams'!$G21)),0)+DAY('Revenue Streams'!$E21),EOMONTH((J$2-N('Revenue Streams'!$G21)),1)))&lt;=(J$3-N('Revenue Streams'!$G21)))*((MIN(EOMONTH((J$2-N('Revenue Streams'!$G21)),0)+DAY('Revenue Streams'!$E21),EOMONTH((J$2-N('Revenue Streams'!$G21)),1)))&gt;='Revenue Streams'!$E21)*((MIN(EOMONTH((J$2-N('Revenue Streams'!$G21)),0)+DAY('Revenue Streams'!$E21),EOMONTH((J$2-N('Revenue Streams'!$G21)),1)))&lt;=IF('Revenue Streams'!$F21="",DATE(9999,1,1),'Revenue Streams'!$F21))+((MIN(EOMONTH((J$2-N('Revenue Streams'!$G21)),1)+DAY('Revenue Streams'!$E21),EOMONTH((J$2-N('Revenue Streams'!$G21)),2)))&gt;=(J$2-N('Revenue Streams'!$G21)))*((MIN(EOMONTH((J$2-N('Revenue Streams'!$G21)),1)+DAY('Revenue Streams'!$E21),EOMONTH((J$2-N('Revenue Streams'!$G21)),2)))&lt;=(J$3-N('Revenue Streams'!$G21)))*((MIN(EOMONTH((J$2-N('Revenue Streams'!$G21)),1)+DAY('Revenue Streams'!$E21),EOMONTH((J$2-N('Revenue Streams'!$G21)),2)))&gt;='Revenue Streams'!$E21)*((MIN(EOMONTH((J$2-N('Revenue Streams'!$G21)),1)+DAY('Revenue Streams'!$E21),EOMONTH((J$2-N('Revenue Streams'!$G21)),2)))&lt;=IF('Revenue Streams'!$F21="",DATE(9999,1,1),'Revenue Streams'!$F21))),IF(('Revenue Streams'!$E21&gt;=(J$2-N('Revenue Streams'!$G21)))*('Revenue Streams'!$E21&lt;=(J$3-N('Revenue Streams'!$G21)))=1,'Revenue Streams'!$D21,0)))</f>
        <v/>
      </c>
      <c r="K23" s="22">
        <f>IF(OR('Revenue Streams'!$D21="",'Revenue Streams'!$E21=""),0,IF('Revenue Streams'!$C21="Monthly",'Revenue Streams'!$D21*(((MIN(DATE(YEAR((K$2-N('Revenue Streams'!$G21))),MONTH((K$2-N('Revenue Streams'!$G21))),1)+DAY('Revenue Streams'!$E21)-1,EOMONTH((K$2-N('Revenue Streams'!$G21)),0)))&gt;=(K$2-N('Revenue Streams'!$G21)))*((MIN(DATE(YEAR((K$2-N('Revenue Streams'!$G21))),MONTH((K$2-N('Revenue Streams'!$G21))),1)+DAY('Revenue Streams'!$E21)-1,EOMONTH((K$2-N('Revenue Streams'!$G21)),0)))&lt;=(K$3-N('Revenue Streams'!$G21)))*((MIN(DATE(YEAR((K$2-N('Revenue Streams'!$G21))),MONTH((K$2-N('Revenue Streams'!$G21))),1)+DAY('Revenue Streams'!$E21)-1,EOMONTH((K$2-N('Revenue Streams'!$G21)),0)))&gt;='Revenue Streams'!$E21)*((MIN(DATE(YEAR((K$2-N('Revenue Streams'!$G21))),MONTH((K$2-N('Revenue Streams'!$G21))),1)+DAY('Revenue Streams'!$E21)-1,EOMONTH((K$2-N('Revenue Streams'!$G21)),0)))&lt;=IF('Revenue Streams'!$F21="",DATE(9999,1,1),'Revenue Streams'!$F21))+((MIN(EOMONTH((K$2-N('Revenue Streams'!$G21)),0)+DAY('Revenue Streams'!$E21),EOMONTH((K$2-N('Revenue Streams'!$G21)),1)))&gt;=(K$2-N('Revenue Streams'!$G21)))*((MIN(EOMONTH((K$2-N('Revenue Streams'!$G21)),0)+DAY('Revenue Streams'!$E21),EOMONTH((K$2-N('Revenue Streams'!$G21)),1)))&lt;=(K$3-N('Revenue Streams'!$G21)))*((MIN(EOMONTH((K$2-N('Revenue Streams'!$G21)),0)+DAY('Revenue Streams'!$E21),EOMONTH((K$2-N('Revenue Streams'!$G21)),1)))&gt;='Revenue Streams'!$E21)*((MIN(EOMONTH((K$2-N('Revenue Streams'!$G21)),0)+DAY('Revenue Streams'!$E21),EOMONTH((K$2-N('Revenue Streams'!$G21)),1)))&lt;=IF('Revenue Streams'!$F21="",DATE(9999,1,1),'Revenue Streams'!$F21))+((MIN(EOMONTH((K$2-N('Revenue Streams'!$G21)),1)+DAY('Revenue Streams'!$E21),EOMONTH((K$2-N('Revenue Streams'!$G21)),2)))&gt;=(K$2-N('Revenue Streams'!$G21)))*((MIN(EOMONTH((K$2-N('Revenue Streams'!$G21)),1)+DAY('Revenue Streams'!$E21),EOMONTH((K$2-N('Revenue Streams'!$G21)),2)))&lt;=(K$3-N('Revenue Streams'!$G21)))*((MIN(EOMONTH((K$2-N('Revenue Streams'!$G21)),1)+DAY('Revenue Streams'!$E21),EOMONTH((K$2-N('Revenue Streams'!$G21)),2)))&gt;='Revenue Streams'!$E21)*((MIN(EOMONTH((K$2-N('Revenue Streams'!$G21)),1)+DAY('Revenue Streams'!$E21),EOMONTH((K$2-N('Revenue Streams'!$G21)),2)))&lt;=IF('Revenue Streams'!$F21="",DATE(9999,1,1),'Revenue Streams'!$F21))),IF(('Revenue Streams'!$E21&gt;=(K$2-N('Revenue Streams'!$G21)))*('Revenue Streams'!$E21&lt;=(K$3-N('Revenue Streams'!$G21)))=1,'Revenue Streams'!$D21,0)))</f>
        <v/>
      </c>
      <c r="L23" s="22">
        <f>IF(OR('Revenue Streams'!$D21="",'Revenue Streams'!$E21=""),0,IF('Revenue Streams'!$C21="Monthly",'Revenue Streams'!$D21*(((MIN(DATE(YEAR((L$2-N('Revenue Streams'!$G21))),MONTH((L$2-N('Revenue Streams'!$G21))),1)+DAY('Revenue Streams'!$E21)-1,EOMONTH((L$2-N('Revenue Streams'!$G21)),0)))&gt;=(L$2-N('Revenue Streams'!$G21)))*((MIN(DATE(YEAR((L$2-N('Revenue Streams'!$G21))),MONTH((L$2-N('Revenue Streams'!$G21))),1)+DAY('Revenue Streams'!$E21)-1,EOMONTH((L$2-N('Revenue Streams'!$G21)),0)))&lt;=(L$3-N('Revenue Streams'!$G21)))*((MIN(DATE(YEAR((L$2-N('Revenue Streams'!$G21))),MONTH((L$2-N('Revenue Streams'!$G21))),1)+DAY('Revenue Streams'!$E21)-1,EOMONTH((L$2-N('Revenue Streams'!$G21)),0)))&gt;='Revenue Streams'!$E21)*((MIN(DATE(YEAR((L$2-N('Revenue Streams'!$G21))),MONTH((L$2-N('Revenue Streams'!$G21))),1)+DAY('Revenue Streams'!$E21)-1,EOMONTH((L$2-N('Revenue Streams'!$G21)),0)))&lt;=IF('Revenue Streams'!$F21="",DATE(9999,1,1),'Revenue Streams'!$F21))+((MIN(EOMONTH((L$2-N('Revenue Streams'!$G21)),0)+DAY('Revenue Streams'!$E21),EOMONTH((L$2-N('Revenue Streams'!$G21)),1)))&gt;=(L$2-N('Revenue Streams'!$G21)))*((MIN(EOMONTH((L$2-N('Revenue Streams'!$G21)),0)+DAY('Revenue Streams'!$E21),EOMONTH((L$2-N('Revenue Streams'!$G21)),1)))&lt;=(L$3-N('Revenue Streams'!$G21)))*((MIN(EOMONTH((L$2-N('Revenue Streams'!$G21)),0)+DAY('Revenue Streams'!$E21),EOMONTH((L$2-N('Revenue Streams'!$G21)),1)))&gt;='Revenue Streams'!$E21)*((MIN(EOMONTH((L$2-N('Revenue Streams'!$G21)),0)+DAY('Revenue Streams'!$E21),EOMONTH((L$2-N('Revenue Streams'!$G21)),1)))&lt;=IF('Revenue Streams'!$F21="",DATE(9999,1,1),'Revenue Streams'!$F21))+((MIN(EOMONTH((L$2-N('Revenue Streams'!$G21)),1)+DAY('Revenue Streams'!$E21),EOMONTH((L$2-N('Revenue Streams'!$G21)),2)))&gt;=(L$2-N('Revenue Streams'!$G21)))*((MIN(EOMONTH((L$2-N('Revenue Streams'!$G21)),1)+DAY('Revenue Streams'!$E21),EOMONTH((L$2-N('Revenue Streams'!$G21)),2)))&lt;=(L$3-N('Revenue Streams'!$G21)))*((MIN(EOMONTH((L$2-N('Revenue Streams'!$G21)),1)+DAY('Revenue Streams'!$E21),EOMONTH((L$2-N('Revenue Streams'!$G21)),2)))&gt;='Revenue Streams'!$E21)*((MIN(EOMONTH((L$2-N('Revenue Streams'!$G21)),1)+DAY('Revenue Streams'!$E21),EOMONTH((L$2-N('Revenue Streams'!$G21)),2)))&lt;=IF('Revenue Streams'!$F21="",DATE(9999,1,1),'Revenue Streams'!$F21))),IF(('Revenue Streams'!$E21&gt;=(L$2-N('Revenue Streams'!$G21)))*('Revenue Streams'!$E21&lt;=(L$3-N('Revenue Streams'!$G21)))=1,'Revenue Streams'!$D21,0)))</f>
        <v/>
      </c>
      <c r="M23" s="22">
        <f>IF(OR('Revenue Streams'!$D21="",'Revenue Streams'!$E21=""),0,IF('Revenue Streams'!$C21="Monthly",'Revenue Streams'!$D21*(((MIN(DATE(YEAR((M$2-N('Revenue Streams'!$G21))),MONTH((M$2-N('Revenue Streams'!$G21))),1)+DAY('Revenue Streams'!$E21)-1,EOMONTH((M$2-N('Revenue Streams'!$G21)),0)))&gt;=(M$2-N('Revenue Streams'!$G21)))*((MIN(DATE(YEAR((M$2-N('Revenue Streams'!$G21))),MONTH((M$2-N('Revenue Streams'!$G21))),1)+DAY('Revenue Streams'!$E21)-1,EOMONTH((M$2-N('Revenue Streams'!$G21)),0)))&lt;=(M$3-N('Revenue Streams'!$G21)))*((MIN(DATE(YEAR((M$2-N('Revenue Streams'!$G21))),MONTH((M$2-N('Revenue Streams'!$G21))),1)+DAY('Revenue Streams'!$E21)-1,EOMONTH((M$2-N('Revenue Streams'!$G21)),0)))&gt;='Revenue Streams'!$E21)*((MIN(DATE(YEAR((M$2-N('Revenue Streams'!$G21))),MONTH((M$2-N('Revenue Streams'!$G21))),1)+DAY('Revenue Streams'!$E21)-1,EOMONTH((M$2-N('Revenue Streams'!$G21)),0)))&lt;=IF('Revenue Streams'!$F21="",DATE(9999,1,1),'Revenue Streams'!$F21))+((MIN(EOMONTH((M$2-N('Revenue Streams'!$G21)),0)+DAY('Revenue Streams'!$E21),EOMONTH((M$2-N('Revenue Streams'!$G21)),1)))&gt;=(M$2-N('Revenue Streams'!$G21)))*((MIN(EOMONTH((M$2-N('Revenue Streams'!$G21)),0)+DAY('Revenue Streams'!$E21),EOMONTH((M$2-N('Revenue Streams'!$G21)),1)))&lt;=(M$3-N('Revenue Streams'!$G21)))*((MIN(EOMONTH((M$2-N('Revenue Streams'!$G21)),0)+DAY('Revenue Streams'!$E21),EOMONTH((M$2-N('Revenue Streams'!$G21)),1)))&gt;='Revenue Streams'!$E21)*((MIN(EOMONTH((M$2-N('Revenue Streams'!$G21)),0)+DAY('Revenue Streams'!$E21),EOMONTH((M$2-N('Revenue Streams'!$G21)),1)))&lt;=IF('Revenue Streams'!$F21="",DATE(9999,1,1),'Revenue Streams'!$F21))+((MIN(EOMONTH((M$2-N('Revenue Streams'!$G21)),1)+DAY('Revenue Streams'!$E21),EOMONTH((M$2-N('Revenue Streams'!$G21)),2)))&gt;=(M$2-N('Revenue Streams'!$G21)))*((MIN(EOMONTH((M$2-N('Revenue Streams'!$G21)),1)+DAY('Revenue Streams'!$E21),EOMONTH((M$2-N('Revenue Streams'!$G21)),2)))&lt;=(M$3-N('Revenue Streams'!$G21)))*((MIN(EOMONTH((M$2-N('Revenue Streams'!$G21)),1)+DAY('Revenue Streams'!$E21),EOMONTH((M$2-N('Revenue Streams'!$G21)),2)))&gt;='Revenue Streams'!$E21)*((MIN(EOMONTH((M$2-N('Revenue Streams'!$G21)),1)+DAY('Revenue Streams'!$E21),EOMONTH((M$2-N('Revenue Streams'!$G21)),2)))&lt;=IF('Revenue Streams'!$F21="",DATE(9999,1,1),'Revenue Streams'!$F21))),IF(('Revenue Streams'!$E21&gt;=(M$2-N('Revenue Streams'!$G21)))*('Revenue Streams'!$E21&lt;=(M$3-N('Revenue Streams'!$G21)))=1,'Revenue Streams'!$D21,0)))</f>
        <v/>
      </c>
      <c r="N23" s="22">
        <f>IF(OR('Revenue Streams'!$D21="",'Revenue Streams'!$E21=""),0,IF('Revenue Streams'!$C21="Monthly",'Revenue Streams'!$D21*(((MIN(DATE(YEAR((N$2-N('Revenue Streams'!$G21))),MONTH((N$2-N('Revenue Streams'!$G21))),1)+DAY('Revenue Streams'!$E21)-1,EOMONTH((N$2-N('Revenue Streams'!$G21)),0)))&gt;=(N$2-N('Revenue Streams'!$G21)))*((MIN(DATE(YEAR((N$2-N('Revenue Streams'!$G21))),MONTH((N$2-N('Revenue Streams'!$G21))),1)+DAY('Revenue Streams'!$E21)-1,EOMONTH((N$2-N('Revenue Streams'!$G21)),0)))&lt;=(N$3-N('Revenue Streams'!$G21)))*((MIN(DATE(YEAR((N$2-N('Revenue Streams'!$G21))),MONTH((N$2-N('Revenue Streams'!$G21))),1)+DAY('Revenue Streams'!$E21)-1,EOMONTH((N$2-N('Revenue Streams'!$G21)),0)))&gt;='Revenue Streams'!$E21)*((MIN(DATE(YEAR((N$2-N('Revenue Streams'!$G21))),MONTH((N$2-N('Revenue Streams'!$G21))),1)+DAY('Revenue Streams'!$E21)-1,EOMONTH((N$2-N('Revenue Streams'!$G21)),0)))&lt;=IF('Revenue Streams'!$F21="",DATE(9999,1,1),'Revenue Streams'!$F21))+((MIN(EOMONTH((N$2-N('Revenue Streams'!$G21)),0)+DAY('Revenue Streams'!$E21),EOMONTH((N$2-N('Revenue Streams'!$G21)),1)))&gt;=(N$2-N('Revenue Streams'!$G21)))*((MIN(EOMONTH((N$2-N('Revenue Streams'!$G21)),0)+DAY('Revenue Streams'!$E21),EOMONTH((N$2-N('Revenue Streams'!$G21)),1)))&lt;=(N$3-N('Revenue Streams'!$G21)))*((MIN(EOMONTH((N$2-N('Revenue Streams'!$G21)),0)+DAY('Revenue Streams'!$E21),EOMONTH((N$2-N('Revenue Streams'!$G21)),1)))&gt;='Revenue Streams'!$E21)*((MIN(EOMONTH((N$2-N('Revenue Streams'!$G21)),0)+DAY('Revenue Streams'!$E21),EOMONTH((N$2-N('Revenue Streams'!$G21)),1)))&lt;=IF('Revenue Streams'!$F21="",DATE(9999,1,1),'Revenue Streams'!$F21))+((MIN(EOMONTH((N$2-N('Revenue Streams'!$G21)),1)+DAY('Revenue Streams'!$E21),EOMONTH((N$2-N('Revenue Streams'!$G21)),2)))&gt;=(N$2-N('Revenue Streams'!$G21)))*((MIN(EOMONTH((N$2-N('Revenue Streams'!$G21)),1)+DAY('Revenue Streams'!$E21),EOMONTH((N$2-N('Revenue Streams'!$G21)),2)))&lt;=(N$3-N('Revenue Streams'!$G21)))*((MIN(EOMONTH((N$2-N('Revenue Streams'!$G21)),1)+DAY('Revenue Streams'!$E21),EOMONTH((N$2-N('Revenue Streams'!$G21)),2)))&gt;='Revenue Streams'!$E21)*((MIN(EOMONTH((N$2-N('Revenue Streams'!$G21)),1)+DAY('Revenue Streams'!$E21),EOMONTH((N$2-N('Revenue Streams'!$G21)),2)))&lt;=IF('Revenue Streams'!$F21="",DATE(9999,1,1),'Revenue Streams'!$F21))),IF(('Revenue Streams'!$E21&gt;=(N$2-N('Revenue Streams'!$G21)))*('Revenue Streams'!$E21&lt;=(N$3-N('Revenue Streams'!$G21)))=1,'Revenue Streams'!$D21,0)))</f>
        <v/>
      </c>
      <c r="O23" s="22">
        <f>IF(OR('Revenue Streams'!$D21="",'Revenue Streams'!$E21=""),0,IF('Revenue Streams'!$C21="Monthly",'Revenue Streams'!$D21*(((MIN(DATE(YEAR((O$2-N('Revenue Streams'!$G21))),MONTH((O$2-N('Revenue Streams'!$G21))),1)+DAY('Revenue Streams'!$E21)-1,EOMONTH((O$2-N('Revenue Streams'!$G21)),0)))&gt;=(O$2-N('Revenue Streams'!$G21)))*((MIN(DATE(YEAR((O$2-N('Revenue Streams'!$G21))),MONTH((O$2-N('Revenue Streams'!$G21))),1)+DAY('Revenue Streams'!$E21)-1,EOMONTH((O$2-N('Revenue Streams'!$G21)),0)))&lt;=(O$3-N('Revenue Streams'!$G21)))*((MIN(DATE(YEAR((O$2-N('Revenue Streams'!$G21))),MONTH((O$2-N('Revenue Streams'!$G21))),1)+DAY('Revenue Streams'!$E21)-1,EOMONTH((O$2-N('Revenue Streams'!$G21)),0)))&gt;='Revenue Streams'!$E21)*((MIN(DATE(YEAR((O$2-N('Revenue Streams'!$G21))),MONTH((O$2-N('Revenue Streams'!$G21))),1)+DAY('Revenue Streams'!$E21)-1,EOMONTH((O$2-N('Revenue Streams'!$G21)),0)))&lt;=IF('Revenue Streams'!$F21="",DATE(9999,1,1),'Revenue Streams'!$F21))+((MIN(EOMONTH((O$2-N('Revenue Streams'!$G21)),0)+DAY('Revenue Streams'!$E21),EOMONTH((O$2-N('Revenue Streams'!$G21)),1)))&gt;=(O$2-N('Revenue Streams'!$G21)))*((MIN(EOMONTH((O$2-N('Revenue Streams'!$G21)),0)+DAY('Revenue Streams'!$E21),EOMONTH((O$2-N('Revenue Streams'!$G21)),1)))&lt;=(O$3-N('Revenue Streams'!$G21)))*((MIN(EOMONTH((O$2-N('Revenue Streams'!$G21)),0)+DAY('Revenue Streams'!$E21),EOMONTH((O$2-N('Revenue Streams'!$G21)),1)))&gt;='Revenue Streams'!$E21)*((MIN(EOMONTH((O$2-N('Revenue Streams'!$G21)),0)+DAY('Revenue Streams'!$E21),EOMONTH((O$2-N('Revenue Streams'!$G21)),1)))&lt;=IF('Revenue Streams'!$F21="",DATE(9999,1,1),'Revenue Streams'!$F21))+((MIN(EOMONTH((O$2-N('Revenue Streams'!$G21)),1)+DAY('Revenue Streams'!$E21),EOMONTH((O$2-N('Revenue Streams'!$G21)),2)))&gt;=(O$2-N('Revenue Streams'!$G21)))*((MIN(EOMONTH((O$2-N('Revenue Streams'!$G21)),1)+DAY('Revenue Streams'!$E21),EOMONTH((O$2-N('Revenue Streams'!$G21)),2)))&lt;=(O$3-N('Revenue Streams'!$G21)))*((MIN(EOMONTH((O$2-N('Revenue Streams'!$G21)),1)+DAY('Revenue Streams'!$E21),EOMONTH((O$2-N('Revenue Streams'!$G21)),2)))&gt;='Revenue Streams'!$E21)*((MIN(EOMONTH((O$2-N('Revenue Streams'!$G21)),1)+DAY('Revenue Streams'!$E21),EOMONTH((O$2-N('Revenue Streams'!$G21)),2)))&lt;=IF('Revenue Streams'!$F21="",DATE(9999,1,1),'Revenue Streams'!$F21))),IF(('Revenue Streams'!$E21&gt;=(O$2-N('Revenue Streams'!$G21)))*('Revenue Streams'!$E21&lt;=(O$3-N('Revenue Streams'!$G21)))=1,'Revenue Streams'!$D21,0)))</f>
        <v/>
      </c>
      <c r="Q23" s="22">
        <f>IF(OR('Revenue Streams'!$D21="",'Revenue Streams'!$E21=""),0,IF('Revenue Streams'!$C21="Monthly",'Revenue Streams'!$D21*(((MIN(DATE(YEAR((Q$2-N('Revenue Streams'!$G21))),MONTH((Q$2-N('Revenue Streams'!$G21))),1)+DAY('Revenue Streams'!$E21)-1,EOMONTH((Q$2-N('Revenue Streams'!$G21)),0)))&gt;=(Q$2-N('Revenue Streams'!$G21)))*((MIN(DATE(YEAR((Q$2-N('Revenue Streams'!$G21))),MONTH((Q$2-N('Revenue Streams'!$G21))),1)+DAY('Revenue Streams'!$E21)-1,EOMONTH((Q$2-N('Revenue Streams'!$G21)),0)))&lt;=(Q$3-N('Revenue Streams'!$G21)))*((MIN(DATE(YEAR((Q$2-N('Revenue Streams'!$G21))),MONTH((Q$2-N('Revenue Streams'!$G21))),1)+DAY('Revenue Streams'!$E21)-1,EOMONTH((Q$2-N('Revenue Streams'!$G21)),0)))&gt;='Revenue Streams'!$E21)*((MIN(DATE(YEAR((Q$2-N('Revenue Streams'!$G21))),MONTH((Q$2-N('Revenue Streams'!$G21))),1)+DAY('Revenue Streams'!$E21)-1,EOMONTH((Q$2-N('Revenue Streams'!$G21)),0)))&lt;=IF('Revenue Streams'!$F21="",DATE(9999,1,1),'Revenue Streams'!$F21))+((MIN(EOMONTH((Q$2-N('Revenue Streams'!$G21)),0)+DAY('Revenue Streams'!$E21),EOMONTH((Q$2-N('Revenue Streams'!$G21)),1)))&gt;=(Q$2-N('Revenue Streams'!$G21)))*((MIN(EOMONTH((Q$2-N('Revenue Streams'!$G21)),0)+DAY('Revenue Streams'!$E21),EOMONTH((Q$2-N('Revenue Streams'!$G21)),1)))&lt;=(Q$3-N('Revenue Streams'!$G21)))*((MIN(EOMONTH((Q$2-N('Revenue Streams'!$G21)),0)+DAY('Revenue Streams'!$E21),EOMONTH((Q$2-N('Revenue Streams'!$G21)),1)))&gt;='Revenue Streams'!$E21)*((MIN(EOMONTH((Q$2-N('Revenue Streams'!$G21)),0)+DAY('Revenue Streams'!$E21),EOMONTH((Q$2-N('Revenue Streams'!$G21)),1)))&lt;=IF('Revenue Streams'!$F21="",DATE(9999,1,1),'Revenue Streams'!$F21))+((MIN(EOMONTH((Q$2-N('Revenue Streams'!$G21)),1)+DAY('Revenue Streams'!$E21),EOMONTH((Q$2-N('Revenue Streams'!$G21)),2)))&gt;=(Q$2-N('Revenue Streams'!$G21)))*((MIN(EOMONTH((Q$2-N('Revenue Streams'!$G21)),1)+DAY('Revenue Streams'!$E21),EOMONTH((Q$2-N('Revenue Streams'!$G21)),2)))&lt;=(Q$3-N('Revenue Streams'!$G21)))*((MIN(EOMONTH((Q$2-N('Revenue Streams'!$G21)),1)+DAY('Revenue Streams'!$E21),EOMONTH((Q$2-N('Revenue Streams'!$G21)),2)))&gt;='Revenue Streams'!$E21)*((MIN(EOMONTH((Q$2-N('Revenue Streams'!$G21)),1)+DAY('Revenue Streams'!$E21),EOMONTH((Q$2-N('Revenue Streams'!$G21)),2)))&lt;=IF('Revenue Streams'!$F21="",DATE(9999,1,1),'Revenue Streams'!$F21))),IF(('Revenue Streams'!$E21&gt;=(Q$2-N('Revenue Streams'!$G21)))*('Revenue Streams'!$E21&lt;=(Q$3-N('Revenue Streams'!$G21)))=1,'Revenue Streams'!$D21,0)))</f>
        <v/>
      </c>
      <c r="R23" s="22">
        <f>IF(OR('Revenue Streams'!$D21="",'Revenue Streams'!$E21=""),0,IF('Revenue Streams'!$C21="Monthly",'Revenue Streams'!$D21*(((MIN(DATE(YEAR((R$2-N('Revenue Streams'!$G21))),MONTH((R$2-N('Revenue Streams'!$G21))),1)+DAY('Revenue Streams'!$E21)-1,EOMONTH((R$2-N('Revenue Streams'!$G21)),0)))&gt;=(R$2-N('Revenue Streams'!$G21)))*((MIN(DATE(YEAR((R$2-N('Revenue Streams'!$G21))),MONTH((R$2-N('Revenue Streams'!$G21))),1)+DAY('Revenue Streams'!$E21)-1,EOMONTH((R$2-N('Revenue Streams'!$G21)),0)))&lt;=(R$3-N('Revenue Streams'!$G21)))*((MIN(DATE(YEAR((R$2-N('Revenue Streams'!$G21))),MONTH((R$2-N('Revenue Streams'!$G21))),1)+DAY('Revenue Streams'!$E21)-1,EOMONTH((R$2-N('Revenue Streams'!$G21)),0)))&gt;='Revenue Streams'!$E21)*((MIN(DATE(YEAR((R$2-N('Revenue Streams'!$G21))),MONTH((R$2-N('Revenue Streams'!$G21))),1)+DAY('Revenue Streams'!$E21)-1,EOMONTH((R$2-N('Revenue Streams'!$G21)),0)))&lt;=IF('Revenue Streams'!$F21="",DATE(9999,1,1),'Revenue Streams'!$F21))+((MIN(EOMONTH((R$2-N('Revenue Streams'!$G21)),0)+DAY('Revenue Streams'!$E21),EOMONTH((R$2-N('Revenue Streams'!$G21)),1)))&gt;=(R$2-N('Revenue Streams'!$G21)))*((MIN(EOMONTH((R$2-N('Revenue Streams'!$G21)),0)+DAY('Revenue Streams'!$E21),EOMONTH((R$2-N('Revenue Streams'!$G21)),1)))&lt;=(R$3-N('Revenue Streams'!$G21)))*((MIN(EOMONTH((R$2-N('Revenue Streams'!$G21)),0)+DAY('Revenue Streams'!$E21),EOMONTH((R$2-N('Revenue Streams'!$G21)),1)))&gt;='Revenue Streams'!$E21)*((MIN(EOMONTH((R$2-N('Revenue Streams'!$G21)),0)+DAY('Revenue Streams'!$E21),EOMONTH((R$2-N('Revenue Streams'!$G21)),1)))&lt;=IF('Revenue Streams'!$F21="",DATE(9999,1,1),'Revenue Streams'!$F21))+((MIN(EOMONTH((R$2-N('Revenue Streams'!$G21)),1)+DAY('Revenue Streams'!$E21),EOMONTH((R$2-N('Revenue Streams'!$G21)),2)))&gt;=(R$2-N('Revenue Streams'!$G21)))*((MIN(EOMONTH((R$2-N('Revenue Streams'!$G21)),1)+DAY('Revenue Streams'!$E21),EOMONTH((R$2-N('Revenue Streams'!$G21)),2)))&lt;=(R$3-N('Revenue Streams'!$G21)))*((MIN(EOMONTH((R$2-N('Revenue Streams'!$G21)),1)+DAY('Revenue Streams'!$E21),EOMONTH((R$2-N('Revenue Streams'!$G21)),2)))&gt;='Revenue Streams'!$E21)*((MIN(EOMONTH((R$2-N('Revenue Streams'!$G21)),1)+DAY('Revenue Streams'!$E21),EOMONTH((R$2-N('Revenue Streams'!$G21)),2)))&lt;=IF('Revenue Streams'!$F21="",DATE(9999,1,1),'Revenue Streams'!$F21))),IF(('Revenue Streams'!$E21&gt;=(R$2-N('Revenue Streams'!$G21)))*('Revenue Streams'!$E21&lt;=(R$3-N('Revenue Streams'!$G21)))=1,'Revenue Streams'!$D21,0)))</f>
        <v/>
      </c>
      <c r="S23" s="22">
        <f>IF(OR('Revenue Streams'!$D21="",'Revenue Streams'!$E21=""),0,IF('Revenue Streams'!$C21="Monthly",'Revenue Streams'!$D21*(((MIN(DATE(YEAR((S$2-N('Revenue Streams'!$G21))),MONTH((S$2-N('Revenue Streams'!$G21))),1)+DAY('Revenue Streams'!$E21)-1,EOMONTH((S$2-N('Revenue Streams'!$G21)),0)))&gt;=(S$2-N('Revenue Streams'!$G21)))*((MIN(DATE(YEAR((S$2-N('Revenue Streams'!$G21))),MONTH((S$2-N('Revenue Streams'!$G21))),1)+DAY('Revenue Streams'!$E21)-1,EOMONTH((S$2-N('Revenue Streams'!$G21)),0)))&lt;=(S$3-N('Revenue Streams'!$G21)))*((MIN(DATE(YEAR((S$2-N('Revenue Streams'!$G21))),MONTH((S$2-N('Revenue Streams'!$G21))),1)+DAY('Revenue Streams'!$E21)-1,EOMONTH((S$2-N('Revenue Streams'!$G21)),0)))&gt;='Revenue Streams'!$E21)*((MIN(DATE(YEAR((S$2-N('Revenue Streams'!$G21))),MONTH((S$2-N('Revenue Streams'!$G21))),1)+DAY('Revenue Streams'!$E21)-1,EOMONTH((S$2-N('Revenue Streams'!$G21)),0)))&lt;=IF('Revenue Streams'!$F21="",DATE(9999,1,1),'Revenue Streams'!$F21))+((MIN(EOMONTH((S$2-N('Revenue Streams'!$G21)),0)+DAY('Revenue Streams'!$E21),EOMONTH((S$2-N('Revenue Streams'!$G21)),1)))&gt;=(S$2-N('Revenue Streams'!$G21)))*((MIN(EOMONTH((S$2-N('Revenue Streams'!$G21)),0)+DAY('Revenue Streams'!$E21),EOMONTH((S$2-N('Revenue Streams'!$G21)),1)))&lt;=(S$3-N('Revenue Streams'!$G21)))*((MIN(EOMONTH((S$2-N('Revenue Streams'!$G21)),0)+DAY('Revenue Streams'!$E21),EOMONTH((S$2-N('Revenue Streams'!$G21)),1)))&gt;='Revenue Streams'!$E21)*((MIN(EOMONTH((S$2-N('Revenue Streams'!$G21)),0)+DAY('Revenue Streams'!$E21),EOMONTH((S$2-N('Revenue Streams'!$G21)),1)))&lt;=IF('Revenue Streams'!$F21="",DATE(9999,1,1),'Revenue Streams'!$F21))+((MIN(EOMONTH((S$2-N('Revenue Streams'!$G21)),1)+DAY('Revenue Streams'!$E21),EOMONTH((S$2-N('Revenue Streams'!$G21)),2)))&gt;=(S$2-N('Revenue Streams'!$G21)))*((MIN(EOMONTH((S$2-N('Revenue Streams'!$G21)),1)+DAY('Revenue Streams'!$E21),EOMONTH((S$2-N('Revenue Streams'!$G21)),2)))&lt;=(S$3-N('Revenue Streams'!$G21)))*((MIN(EOMONTH((S$2-N('Revenue Streams'!$G21)),1)+DAY('Revenue Streams'!$E21),EOMONTH((S$2-N('Revenue Streams'!$G21)),2)))&gt;='Revenue Streams'!$E21)*((MIN(EOMONTH((S$2-N('Revenue Streams'!$G21)),1)+DAY('Revenue Streams'!$E21),EOMONTH((S$2-N('Revenue Streams'!$G21)),2)))&lt;=IF('Revenue Streams'!$F21="",DATE(9999,1,1),'Revenue Streams'!$F21))),IF(('Revenue Streams'!$E21&gt;=(S$2-N('Revenue Streams'!$G21)))*('Revenue Streams'!$E21&lt;=(S$3-N('Revenue Streams'!$G21)))=1,'Revenue Streams'!$D21,0)))</f>
        <v/>
      </c>
      <c r="T23" s="22">
        <f>IF(OR('Revenue Streams'!$D21="",'Revenue Streams'!$E21=""),0,IF('Revenue Streams'!$C21="Monthly",'Revenue Streams'!$D21*(((MIN(DATE(YEAR((T$2-N('Revenue Streams'!$G21))),MONTH((T$2-N('Revenue Streams'!$G21))),1)+DAY('Revenue Streams'!$E21)-1,EOMONTH((T$2-N('Revenue Streams'!$G21)),0)))&gt;=(T$2-N('Revenue Streams'!$G21)))*((MIN(DATE(YEAR((T$2-N('Revenue Streams'!$G21))),MONTH((T$2-N('Revenue Streams'!$G21))),1)+DAY('Revenue Streams'!$E21)-1,EOMONTH((T$2-N('Revenue Streams'!$G21)),0)))&lt;=(T$3-N('Revenue Streams'!$G21)))*((MIN(DATE(YEAR((T$2-N('Revenue Streams'!$G21))),MONTH((T$2-N('Revenue Streams'!$G21))),1)+DAY('Revenue Streams'!$E21)-1,EOMONTH((T$2-N('Revenue Streams'!$G21)),0)))&gt;='Revenue Streams'!$E21)*((MIN(DATE(YEAR((T$2-N('Revenue Streams'!$G21))),MONTH((T$2-N('Revenue Streams'!$G21))),1)+DAY('Revenue Streams'!$E21)-1,EOMONTH((T$2-N('Revenue Streams'!$G21)),0)))&lt;=IF('Revenue Streams'!$F21="",DATE(9999,1,1),'Revenue Streams'!$F21))+((MIN(EOMONTH((T$2-N('Revenue Streams'!$G21)),0)+DAY('Revenue Streams'!$E21),EOMONTH((T$2-N('Revenue Streams'!$G21)),1)))&gt;=(T$2-N('Revenue Streams'!$G21)))*((MIN(EOMONTH((T$2-N('Revenue Streams'!$G21)),0)+DAY('Revenue Streams'!$E21),EOMONTH((T$2-N('Revenue Streams'!$G21)),1)))&lt;=(T$3-N('Revenue Streams'!$G21)))*((MIN(EOMONTH((T$2-N('Revenue Streams'!$G21)),0)+DAY('Revenue Streams'!$E21),EOMONTH((T$2-N('Revenue Streams'!$G21)),1)))&gt;='Revenue Streams'!$E21)*((MIN(EOMONTH((T$2-N('Revenue Streams'!$G21)),0)+DAY('Revenue Streams'!$E21),EOMONTH((T$2-N('Revenue Streams'!$G21)),1)))&lt;=IF('Revenue Streams'!$F21="",DATE(9999,1,1),'Revenue Streams'!$F21))+((MIN(EOMONTH((T$2-N('Revenue Streams'!$G21)),1)+DAY('Revenue Streams'!$E21),EOMONTH((T$2-N('Revenue Streams'!$G21)),2)))&gt;=(T$2-N('Revenue Streams'!$G21)))*((MIN(EOMONTH((T$2-N('Revenue Streams'!$G21)),1)+DAY('Revenue Streams'!$E21),EOMONTH((T$2-N('Revenue Streams'!$G21)),2)))&lt;=(T$3-N('Revenue Streams'!$G21)))*((MIN(EOMONTH((T$2-N('Revenue Streams'!$G21)),1)+DAY('Revenue Streams'!$E21),EOMONTH((T$2-N('Revenue Streams'!$G21)),2)))&gt;='Revenue Streams'!$E21)*((MIN(EOMONTH((T$2-N('Revenue Streams'!$G21)),1)+DAY('Revenue Streams'!$E21),EOMONTH((T$2-N('Revenue Streams'!$G21)),2)))&lt;=IF('Revenue Streams'!$F21="",DATE(9999,1,1),'Revenue Streams'!$F21))),IF(('Revenue Streams'!$E21&gt;=(T$2-N('Revenue Streams'!$G21)))*('Revenue Streams'!$E21&lt;=(T$3-N('Revenue Streams'!$G21)))=1,'Revenue Streams'!$D21,0)))</f>
        <v/>
      </c>
      <c r="U23" s="22">
        <f>IF(OR('Revenue Streams'!$D21="",'Revenue Streams'!$E21=""),0,IF('Revenue Streams'!$C21="Monthly",'Revenue Streams'!$D21*(((MIN(DATE(YEAR((U$2-N('Revenue Streams'!$G21))),MONTH((U$2-N('Revenue Streams'!$G21))),1)+DAY('Revenue Streams'!$E21)-1,EOMONTH((U$2-N('Revenue Streams'!$G21)),0)))&gt;=(U$2-N('Revenue Streams'!$G21)))*((MIN(DATE(YEAR((U$2-N('Revenue Streams'!$G21))),MONTH((U$2-N('Revenue Streams'!$G21))),1)+DAY('Revenue Streams'!$E21)-1,EOMONTH((U$2-N('Revenue Streams'!$G21)),0)))&lt;=(U$3-N('Revenue Streams'!$G21)))*((MIN(DATE(YEAR((U$2-N('Revenue Streams'!$G21))),MONTH((U$2-N('Revenue Streams'!$G21))),1)+DAY('Revenue Streams'!$E21)-1,EOMONTH((U$2-N('Revenue Streams'!$G21)),0)))&gt;='Revenue Streams'!$E21)*((MIN(DATE(YEAR((U$2-N('Revenue Streams'!$G21))),MONTH((U$2-N('Revenue Streams'!$G21))),1)+DAY('Revenue Streams'!$E21)-1,EOMONTH((U$2-N('Revenue Streams'!$G21)),0)))&lt;=IF('Revenue Streams'!$F21="",DATE(9999,1,1),'Revenue Streams'!$F21))+((MIN(EOMONTH((U$2-N('Revenue Streams'!$G21)),0)+DAY('Revenue Streams'!$E21),EOMONTH((U$2-N('Revenue Streams'!$G21)),1)))&gt;=(U$2-N('Revenue Streams'!$G21)))*((MIN(EOMONTH((U$2-N('Revenue Streams'!$G21)),0)+DAY('Revenue Streams'!$E21),EOMONTH((U$2-N('Revenue Streams'!$G21)),1)))&lt;=(U$3-N('Revenue Streams'!$G21)))*((MIN(EOMONTH((U$2-N('Revenue Streams'!$G21)),0)+DAY('Revenue Streams'!$E21),EOMONTH((U$2-N('Revenue Streams'!$G21)),1)))&gt;='Revenue Streams'!$E21)*((MIN(EOMONTH((U$2-N('Revenue Streams'!$G21)),0)+DAY('Revenue Streams'!$E21),EOMONTH((U$2-N('Revenue Streams'!$G21)),1)))&lt;=IF('Revenue Streams'!$F21="",DATE(9999,1,1),'Revenue Streams'!$F21))+((MIN(EOMONTH((U$2-N('Revenue Streams'!$G21)),1)+DAY('Revenue Streams'!$E21),EOMONTH((U$2-N('Revenue Streams'!$G21)),2)))&gt;=(U$2-N('Revenue Streams'!$G21)))*((MIN(EOMONTH((U$2-N('Revenue Streams'!$G21)),1)+DAY('Revenue Streams'!$E21),EOMONTH((U$2-N('Revenue Streams'!$G21)),2)))&lt;=(U$3-N('Revenue Streams'!$G21)))*((MIN(EOMONTH((U$2-N('Revenue Streams'!$G21)),1)+DAY('Revenue Streams'!$E21),EOMONTH((U$2-N('Revenue Streams'!$G21)),2)))&gt;='Revenue Streams'!$E21)*((MIN(EOMONTH((U$2-N('Revenue Streams'!$G21)),1)+DAY('Revenue Streams'!$E21),EOMONTH((U$2-N('Revenue Streams'!$G21)),2)))&lt;=IF('Revenue Streams'!$F21="",DATE(9999,1,1),'Revenue Streams'!$F21))),IF(('Revenue Streams'!$E21&gt;=(U$2-N('Revenue Streams'!$G21)))*('Revenue Streams'!$E21&lt;=(U$3-N('Revenue Streams'!$G21)))=1,'Revenue Streams'!$D21,0)))</f>
        <v/>
      </c>
      <c r="V23" s="22">
        <f>IF(OR('Revenue Streams'!$D21="",'Revenue Streams'!$E21=""),0,IF('Revenue Streams'!$C21="Monthly",'Revenue Streams'!$D21*(((MIN(DATE(YEAR((V$2-N('Revenue Streams'!$G21))),MONTH((V$2-N('Revenue Streams'!$G21))),1)+DAY('Revenue Streams'!$E21)-1,EOMONTH((V$2-N('Revenue Streams'!$G21)),0)))&gt;=(V$2-N('Revenue Streams'!$G21)))*((MIN(DATE(YEAR((V$2-N('Revenue Streams'!$G21))),MONTH((V$2-N('Revenue Streams'!$G21))),1)+DAY('Revenue Streams'!$E21)-1,EOMONTH((V$2-N('Revenue Streams'!$G21)),0)))&lt;=(V$3-N('Revenue Streams'!$G21)))*((MIN(DATE(YEAR((V$2-N('Revenue Streams'!$G21))),MONTH((V$2-N('Revenue Streams'!$G21))),1)+DAY('Revenue Streams'!$E21)-1,EOMONTH((V$2-N('Revenue Streams'!$G21)),0)))&gt;='Revenue Streams'!$E21)*((MIN(DATE(YEAR((V$2-N('Revenue Streams'!$G21))),MONTH((V$2-N('Revenue Streams'!$G21))),1)+DAY('Revenue Streams'!$E21)-1,EOMONTH((V$2-N('Revenue Streams'!$G21)),0)))&lt;=IF('Revenue Streams'!$F21="",DATE(9999,1,1),'Revenue Streams'!$F21))+((MIN(EOMONTH((V$2-N('Revenue Streams'!$G21)),0)+DAY('Revenue Streams'!$E21),EOMONTH((V$2-N('Revenue Streams'!$G21)),1)))&gt;=(V$2-N('Revenue Streams'!$G21)))*((MIN(EOMONTH((V$2-N('Revenue Streams'!$G21)),0)+DAY('Revenue Streams'!$E21),EOMONTH((V$2-N('Revenue Streams'!$G21)),1)))&lt;=(V$3-N('Revenue Streams'!$G21)))*((MIN(EOMONTH((V$2-N('Revenue Streams'!$G21)),0)+DAY('Revenue Streams'!$E21),EOMONTH((V$2-N('Revenue Streams'!$G21)),1)))&gt;='Revenue Streams'!$E21)*((MIN(EOMONTH((V$2-N('Revenue Streams'!$G21)),0)+DAY('Revenue Streams'!$E21),EOMONTH((V$2-N('Revenue Streams'!$G21)),1)))&lt;=IF('Revenue Streams'!$F21="",DATE(9999,1,1),'Revenue Streams'!$F21))+((MIN(EOMONTH((V$2-N('Revenue Streams'!$G21)),1)+DAY('Revenue Streams'!$E21),EOMONTH((V$2-N('Revenue Streams'!$G21)),2)))&gt;=(V$2-N('Revenue Streams'!$G21)))*((MIN(EOMONTH((V$2-N('Revenue Streams'!$G21)),1)+DAY('Revenue Streams'!$E21),EOMONTH((V$2-N('Revenue Streams'!$G21)),2)))&lt;=(V$3-N('Revenue Streams'!$G21)))*((MIN(EOMONTH((V$2-N('Revenue Streams'!$G21)),1)+DAY('Revenue Streams'!$E21),EOMONTH((V$2-N('Revenue Streams'!$G21)),2)))&gt;='Revenue Streams'!$E21)*((MIN(EOMONTH((V$2-N('Revenue Streams'!$G21)),1)+DAY('Revenue Streams'!$E21),EOMONTH((V$2-N('Revenue Streams'!$G21)),2)))&lt;=IF('Revenue Streams'!$F21="",DATE(9999,1,1),'Revenue Streams'!$F21))),IF(('Revenue Streams'!$E21&gt;=(V$2-N('Revenue Streams'!$G21)))*('Revenue Streams'!$E21&lt;=(V$3-N('Revenue Streams'!$G21)))=1,'Revenue Streams'!$D21,0)))</f>
        <v/>
      </c>
      <c r="W23" s="22">
        <f>IF(OR('Revenue Streams'!$D21="",'Revenue Streams'!$E21=""),0,IF('Revenue Streams'!$C21="Monthly",'Revenue Streams'!$D21*(((MIN(DATE(YEAR((W$2-N('Revenue Streams'!$G21))),MONTH((W$2-N('Revenue Streams'!$G21))),1)+DAY('Revenue Streams'!$E21)-1,EOMONTH((W$2-N('Revenue Streams'!$G21)),0)))&gt;=(W$2-N('Revenue Streams'!$G21)))*((MIN(DATE(YEAR((W$2-N('Revenue Streams'!$G21))),MONTH((W$2-N('Revenue Streams'!$G21))),1)+DAY('Revenue Streams'!$E21)-1,EOMONTH((W$2-N('Revenue Streams'!$G21)),0)))&lt;=(W$3-N('Revenue Streams'!$G21)))*((MIN(DATE(YEAR((W$2-N('Revenue Streams'!$G21))),MONTH((W$2-N('Revenue Streams'!$G21))),1)+DAY('Revenue Streams'!$E21)-1,EOMONTH((W$2-N('Revenue Streams'!$G21)),0)))&gt;='Revenue Streams'!$E21)*((MIN(DATE(YEAR((W$2-N('Revenue Streams'!$G21))),MONTH((W$2-N('Revenue Streams'!$G21))),1)+DAY('Revenue Streams'!$E21)-1,EOMONTH((W$2-N('Revenue Streams'!$G21)),0)))&lt;=IF('Revenue Streams'!$F21="",DATE(9999,1,1),'Revenue Streams'!$F21))+((MIN(EOMONTH((W$2-N('Revenue Streams'!$G21)),0)+DAY('Revenue Streams'!$E21),EOMONTH((W$2-N('Revenue Streams'!$G21)),1)))&gt;=(W$2-N('Revenue Streams'!$G21)))*((MIN(EOMONTH((W$2-N('Revenue Streams'!$G21)),0)+DAY('Revenue Streams'!$E21),EOMONTH((W$2-N('Revenue Streams'!$G21)),1)))&lt;=(W$3-N('Revenue Streams'!$G21)))*((MIN(EOMONTH((W$2-N('Revenue Streams'!$G21)),0)+DAY('Revenue Streams'!$E21),EOMONTH((W$2-N('Revenue Streams'!$G21)),1)))&gt;='Revenue Streams'!$E21)*((MIN(EOMONTH((W$2-N('Revenue Streams'!$G21)),0)+DAY('Revenue Streams'!$E21),EOMONTH((W$2-N('Revenue Streams'!$G21)),1)))&lt;=IF('Revenue Streams'!$F21="",DATE(9999,1,1),'Revenue Streams'!$F21))+((MIN(EOMONTH((W$2-N('Revenue Streams'!$G21)),1)+DAY('Revenue Streams'!$E21),EOMONTH((W$2-N('Revenue Streams'!$G21)),2)))&gt;=(W$2-N('Revenue Streams'!$G21)))*((MIN(EOMONTH((W$2-N('Revenue Streams'!$G21)),1)+DAY('Revenue Streams'!$E21),EOMONTH((W$2-N('Revenue Streams'!$G21)),2)))&lt;=(W$3-N('Revenue Streams'!$G21)))*((MIN(EOMONTH((W$2-N('Revenue Streams'!$G21)),1)+DAY('Revenue Streams'!$E21),EOMONTH((W$2-N('Revenue Streams'!$G21)),2)))&gt;='Revenue Streams'!$E21)*((MIN(EOMONTH((W$2-N('Revenue Streams'!$G21)),1)+DAY('Revenue Streams'!$E21),EOMONTH((W$2-N('Revenue Streams'!$G21)),2)))&lt;=IF('Revenue Streams'!$F21="",DATE(9999,1,1),'Revenue Streams'!$F21))),IF(('Revenue Streams'!$E21&gt;=(W$2-N('Revenue Streams'!$G21)))*('Revenue Streams'!$E21&lt;=(W$3-N('Revenue Streams'!$G21)))=1,'Revenue Streams'!$D21,0)))</f>
        <v/>
      </c>
      <c r="X23" s="22">
        <f>IF(OR('Revenue Streams'!$D21="",'Revenue Streams'!$E21=""),0,IF('Revenue Streams'!$C21="Monthly",'Revenue Streams'!$D21*(((MIN(DATE(YEAR((X$2-N('Revenue Streams'!$G21))),MONTH((X$2-N('Revenue Streams'!$G21))),1)+DAY('Revenue Streams'!$E21)-1,EOMONTH((X$2-N('Revenue Streams'!$G21)),0)))&gt;=(X$2-N('Revenue Streams'!$G21)))*((MIN(DATE(YEAR((X$2-N('Revenue Streams'!$G21))),MONTH((X$2-N('Revenue Streams'!$G21))),1)+DAY('Revenue Streams'!$E21)-1,EOMONTH((X$2-N('Revenue Streams'!$G21)),0)))&lt;=(X$3-N('Revenue Streams'!$G21)))*((MIN(DATE(YEAR((X$2-N('Revenue Streams'!$G21))),MONTH((X$2-N('Revenue Streams'!$G21))),1)+DAY('Revenue Streams'!$E21)-1,EOMONTH((X$2-N('Revenue Streams'!$G21)),0)))&gt;='Revenue Streams'!$E21)*((MIN(DATE(YEAR((X$2-N('Revenue Streams'!$G21))),MONTH((X$2-N('Revenue Streams'!$G21))),1)+DAY('Revenue Streams'!$E21)-1,EOMONTH((X$2-N('Revenue Streams'!$G21)),0)))&lt;=IF('Revenue Streams'!$F21="",DATE(9999,1,1),'Revenue Streams'!$F21))+((MIN(EOMONTH((X$2-N('Revenue Streams'!$G21)),0)+DAY('Revenue Streams'!$E21),EOMONTH((X$2-N('Revenue Streams'!$G21)),1)))&gt;=(X$2-N('Revenue Streams'!$G21)))*((MIN(EOMONTH((X$2-N('Revenue Streams'!$G21)),0)+DAY('Revenue Streams'!$E21),EOMONTH((X$2-N('Revenue Streams'!$G21)),1)))&lt;=(X$3-N('Revenue Streams'!$G21)))*((MIN(EOMONTH((X$2-N('Revenue Streams'!$G21)),0)+DAY('Revenue Streams'!$E21),EOMONTH((X$2-N('Revenue Streams'!$G21)),1)))&gt;='Revenue Streams'!$E21)*((MIN(EOMONTH((X$2-N('Revenue Streams'!$G21)),0)+DAY('Revenue Streams'!$E21),EOMONTH((X$2-N('Revenue Streams'!$G21)),1)))&lt;=IF('Revenue Streams'!$F21="",DATE(9999,1,1),'Revenue Streams'!$F21))+((MIN(EOMONTH((X$2-N('Revenue Streams'!$G21)),1)+DAY('Revenue Streams'!$E21),EOMONTH((X$2-N('Revenue Streams'!$G21)),2)))&gt;=(X$2-N('Revenue Streams'!$G21)))*((MIN(EOMONTH((X$2-N('Revenue Streams'!$G21)),1)+DAY('Revenue Streams'!$E21),EOMONTH((X$2-N('Revenue Streams'!$G21)),2)))&lt;=(X$3-N('Revenue Streams'!$G21)))*((MIN(EOMONTH((X$2-N('Revenue Streams'!$G21)),1)+DAY('Revenue Streams'!$E21),EOMONTH((X$2-N('Revenue Streams'!$G21)),2)))&gt;='Revenue Streams'!$E21)*((MIN(EOMONTH((X$2-N('Revenue Streams'!$G21)),1)+DAY('Revenue Streams'!$E21),EOMONTH((X$2-N('Revenue Streams'!$G21)),2)))&lt;=IF('Revenue Streams'!$F21="",DATE(9999,1,1),'Revenue Streams'!$F21))),IF(('Revenue Streams'!$E21&gt;=(X$2-N('Revenue Streams'!$G21)))*('Revenue Streams'!$E21&lt;=(X$3-N('Revenue Streams'!$G21)))=1,'Revenue Streams'!$D21,0)))</f>
        <v/>
      </c>
      <c r="Y23" s="22">
        <f>IF(OR('Revenue Streams'!$D21="",'Revenue Streams'!$E21=""),0,IF('Revenue Streams'!$C21="Monthly",'Revenue Streams'!$D21*(((MIN(DATE(YEAR((Y$2-N('Revenue Streams'!$G21))),MONTH((Y$2-N('Revenue Streams'!$G21))),1)+DAY('Revenue Streams'!$E21)-1,EOMONTH((Y$2-N('Revenue Streams'!$G21)),0)))&gt;=(Y$2-N('Revenue Streams'!$G21)))*((MIN(DATE(YEAR((Y$2-N('Revenue Streams'!$G21))),MONTH((Y$2-N('Revenue Streams'!$G21))),1)+DAY('Revenue Streams'!$E21)-1,EOMONTH((Y$2-N('Revenue Streams'!$G21)),0)))&lt;=(Y$3-N('Revenue Streams'!$G21)))*((MIN(DATE(YEAR((Y$2-N('Revenue Streams'!$G21))),MONTH((Y$2-N('Revenue Streams'!$G21))),1)+DAY('Revenue Streams'!$E21)-1,EOMONTH((Y$2-N('Revenue Streams'!$G21)),0)))&gt;='Revenue Streams'!$E21)*((MIN(DATE(YEAR((Y$2-N('Revenue Streams'!$G21))),MONTH((Y$2-N('Revenue Streams'!$G21))),1)+DAY('Revenue Streams'!$E21)-1,EOMONTH((Y$2-N('Revenue Streams'!$G21)),0)))&lt;=IF('Revenue Streams'!$F21="",DATE(9999,1,1),'Revenue Streams'!$F21))+((MIN(EOMONTH((Y$2-N('Revenue Streams'!$G21)),0)+DAY('Revenue Streams'!$E21),EOMONTH((Y$2-N('Revenue Streams'!$G21)),1)))&gt;=(Y$2-N('Revenue Streams'!$G21)))*((MIN(EOMONTH((Y$2-N('Revenue Streams'!$G21)),0)+DAY('Revenue Streams'!$E21),EOMONTH((Y$2-N('Revenue Streams'!$G21)),1)))&lt;=(Y$3-N('Revenue Streams'!$G21)))*((MIN(EOMONTH((Y$2-N('Revenue Streams'!$G21)),0)+DAY('Revenue Streams'!$E21),EOMONTH((Y$2-N('Revenue Streams'!$G21)),1)))&gt;='Revenue Streams'!$E21)*((MIN(EOMONTH((Y$2-N('Revenue Streams'!$G21)),0)+DAY('Revenue Streams'!$E21),EOMONTH((Y$2-N('Revenue Streams'!$G21)),1)))&lt;=IF('Revenue Streams'!$F21="",DATE(9999,1,1),'Revenue Streams'!$F21))+((MIN(EOMONTH((Y$2-N('Revenue Streams'!$G21)),1)+DAY('Revenue Streams'!$E21),EOMONTH((Y$2-N('Revenue Streams'!$G21)),2)))&gt;=(Y$2-N('Revenue Streams'!$G21)))*((MIN(EOMONTH((Y$2-N('Revenue Streams'!$G21)),1)+DAY('Revenue Streams'!$E21),EOMONTH((Y$2-N('Revenue Streams'!$G21)),2)))&lt;=(Y$3-N('Revenue Streams'!$G21)))*((MIN(EOMONTH((Y$2-N('Revenue Streams'!$G21)),1)+DAY('Revenue Streams'!$E21),EOMONTH((Y$2-N('Revenue Streams'!$G21)),2)))&gt;='Revenue Streams'!$E21)*((MIN(EOMONTH((Y$2-N('Revenue Streams'!$G21)),1)+DAY('Revenue Streams'!$E21),EOMONTH((Y$2-N('Revenue Streams'!$G21)),2)))&lt;=IF('Revenue Streams'!$F21="",DATE(9999,1,1),'Revenue Streams'!$F21))),IF(('Revenue Streams'!$E21&gt;=(Y$2-N('Revenue Streams'!$G21)))*('Revenue Streams'!$E21&lt;=(Y$3-N('Revenue Streams'!$G21)))=1,'Revenue Streams'!$D21,0)))</f>
        <v/>
      </c>
      <c r="Z23" s="22">
        <f>IF(OR('Revenue Streams'!$D21="",'Revenue Streams'!$E21=""),0,IF('Revenue Streams'!$C21="Monthly",'Revenue Streams'!$D21*(((MIN(DATE(YEAR((Z$2-N('Revenue Streams'!$G21))),MONTH((Z$2-N('Revenue Streams'!$G21))),1)+DAY('Revenue Streams'!$E21)-1,EOMONTH((Z$2-N('Revenue Streams'!$G21)),0)))&gt;=(Z$2-N('Revenue Streams'!$G21)))*((MIN(DATE(YEAR((Z$2-N('Revenue Streams'!$G21))),MONTH((Z$2-N('Revenue Streams'!$G21))),1)+DAY('Revenue Streams'!$E21)-1,EOMONTH((Z$2-N('Revenue Streams'!$G21)),0)))&lt;=(Z$3-N('Revenue Streams'!$G21)))*((MIN(DATE(YEAR((Z$2-N('Revenue Streams'!$G21))),MONTH((Z$2-N('Revenue Streams'!$G21))),1)+DAY('Revenue Streams'!$E21)-1,EOMONTH((Z$2-N('Revenue Streams'!$G21)),0)))&gt;='Revenue Streams'!$E21)*((MIN(DATE(YEAR((Z$2-N('Revenue Streams'!$G21))),MONTH((Z$2-N('Revenue Streams'!$G21))),1)+DAY('Revenue Streams'!$E21)-1,EOMONTH((Z$2-N('Revenue Streams'!$G21)),0)))&lt;=IF('Revenue Streams'!$F21="",DATE(9999,1,1),'Revenue Streams'!$F21))+((MIN(EOMONTH((Z$2-N('Revenue Streams'!$G21)),0)+DAY('Revenue Streams'!$E21),EOMONTH((Z$2-N('Revenue Streams'!$G21)),1)))&gt;=(Z$2-N('Revenue Streams'!$G21)))*((MIN(EOMONTH((Z$2-N('Revenue Streams'!$G21)),0)+DAY('Revenue Streams'!$E21),EOMONTH((Z$2-N('Revenue Streams'!$G21)),1)))&lt;=(Z$3-N('Revenue Streams'!$G21)))*((MIN(EOMONTH((Z$2-N('Revenue Streams'!$G21)),0)+DAY('Revenue Streams'!$E21),EOMONTH((Z$2-N('Revenue Streams'!$G21)),1)))&gt;='Revenue Streams'!$E21)*((MIN(EOMONTH((Z$2-N('Revenue Streams'!$G21)),0)+DAY('Revenue Streams'!$E21),EOMONTH((Z$2-N('Revenue Streams'!$G21)),1)))&lt;=IF('Revenue Streams'!$F21="",DATE(9999,1,1),'Revenue Streams'!$F21))+((MIN(EOMONTH((Z$2-N('Revenue Streams'!$G21)),1)+DAY('Revenue Streams'!$E21),EOMONTH((Z$2-N('Revenue Streams'!$G21)),2)))&gt;=(Z$2-N('Revenue Streams'!$G21)))*((MIN(EOMONTH((Z$2-N('Revenue Streams'!$G21)),1)+DAY('Revenue Streams'!$E21),EOMONTH((Z$2-N('Revenue Streams'!$G21)),2)))&lt;=(Z$3-N('Revenue Streams'!$G21)))*((MIN(EOMONTH((Z$2-N('Revenue Streams'!$G21)),1)+DAY('Revenue Streams'!$E21),EOMONTH((Z$2-N('Revenue Streams'!$G21)),2)))&gt;='Revenue Streams'!$E21)*((MIN(EOMONTH((Z$2-N('Revenue Streams'!$G21)),1)+DAY('Revenue Streams'!$E21),EOMONTH((Z$2-N('Revenue Streams'!$G21)),2)))&lt;=IF('Revenue Streams'!$F21="",DATE(9999,1,1),'Revenue Streams'!$F21))),IF(('Revenue Streams'!$E21&gt;=(Z$2-N('Revenue Streams'!$G21)))*('Revenue Streams'!$E21&lt;=(Z$3-N('Revenue Streams'!$G21)))=1,'Revenue Streams'!$D21,0)))</f>
        <v/>
      </c>
      <c r="AA23" s="22">
        <f>IF(OR('Revenue Streams'!$D21="",'Revenue Streams'!$E21=""),0,IF('Revenue Streams'!$C21="Monthly",'Revenue Streams'!$D21*(((MIN(DATE(YEAR((AA$2-N('Revenue Streams'!$G21))),MONTH((AA$2-N('Revenue Streams'!$G21))),1)+DAY('Revenue Streams'!$E21)-1,EOMONTH((AA$2-N('Revenue Streams'!$G21)),0)))&gt;=(AA$2-N('Revenue Streams'!$G21)))*((MIN(DATE(YEAR((AA$2-N('Revenue Streams'!$G21))),MONTH((AA$2-N('Revenue Streams'!$G21))),1)+DAY('Revenue Streams'!$E21)-1,EOMONTH((AA$2-N('Revenue Streams'!$G21)),0)))&lt;=(AA$3-N('Revenue Streams'!$G21)))*((MIN(DATE(YEAR((AA$2-N('Revenue Streams'!$G21))),MONTH((AA$2-N('Revenue Streams'!$G21))),1)+DAY('Revenue Streams'!$E21)-1,EOMONTH((AA$2-N('Revenue Streams'!$G21)),0)))&gt;='Revenue Streams'!$E21)*((MIN(DATE(YEAR((AA$2-N('Revenue Streams'!$G21))),MONTH((AA$2-N('Revenue Streams'!$G21))),1)+DAY('Revenue Streams'!$E21)-1,EOMONTH((AA$2-N('Revenue Streams'!$G21)),0)))&lt;=IF('Revenue Streams'!$F21="",DATE(9999,1,1),'Revenue Streams'!$F21))+((MIN(EOMONTH((AA$2-N('Revenue Streams'!$G21)),0)+DAY('Revenue Streams'!$E21),EOMONTH((AA$2-N('Revenue Streams'!$G21)),1)))&gt;=(AA$2-N('Revenue Streams'!$G21)))*((MIN(EOMONTH((AA$2-N('Revenue Streams'!$G21)),0)+DAY('Revenue Streams'!$E21),EOMONTH((AA$2-N('Revenue Streams'!$G21)),1)))&lt;=(AA$3-N('Revenue Streams'!$G21)))*((MIN(EOMONTH((AA$2-N('Revenue Streams'!$G21)),0)+DAY('Revenue Streams'!$E21),EOMONTH((AA$2-N('Revenue Streams'!$G21)),1)))&gt;='Revenue Streams'!$E21)*((MIN(EOMONTH((AA$2-N('Revenue Streams'!$G21)),0)+DAY('Revenue Streams'!$E21),EOMONTH((AA$2-N('Revenue Streams'!$G21)),1)))&lt;=IF('Revenue Streams'!$F21="",DATE(9999,1,1),'Revenue Streams'!$F21))+((MIN(EOMONTH((AA$2-N('Revenue Streams'!$G21)),1)+DAY('Revenue Streams'!$E21),EOMONTH((AA$2-N('Revenue Streams'!$G21)),2)))&gt;=(AA$2-N('Revenue Streams'!$G21)))*((MIN(EOMONTH((AA$2-N('Revenue Streams'!$G21)),1)+DAY('Revenue Streams'!$E21),EOMONTH((AA$2-N('Revenue Streams'!$G21)),2)))&lt;=(AA$3-N('Revenue Streams'!$G21)))*((MIN(EOMONTH((AA$2-N('Revenue Streams'!$G21)),1)+DAY('Revenue Streams'!$E21),EOMONTH((AA$2-N('Revenue Streams'!$G21)),2)))&gt;='Revenue Streams'!$E21)*((MIN(EOMONTH((AA$2-N('Revenue Streams'!$G21)),1)+DAY('Revenue Streams'!$E21),EOMONTH((AA$2-N('Revenue Streams'!$G21)),2)))&lt;=IF('Revenue Streams'!$F21="",DATE(9999,1,1),'Revenue Streams'!$F21))),IF(('Revenue Streams'!$E21&gt;=(AA$2-N('Revenue Streams'!$G21)))*('Revenue Streams'!$E21&lt;=(AA$3-N('Revenue Streams'!$G21)))=1,'Revenue Streams'!$D21,0)))</f>
        <v/>
      </c>
      <c r="AB23" s="22">
        <f>IF(OR('Revenue Streams'!$D21="",'Revenue Streams'!$E21=""),0,IF('Revenue Streams'!$C21="Monthly",'Revenue Streams'!$D21*(((MIN(DATE(YEAR((AB$2-N('Revenue Streams'!$G21))),MONTH((AB$2-N('Revenue Streams'!$G21))),1)+DAY('Revenue Streams'!$E21)-1,EOMONTH((AB$2-N('Revenue Streams'!$G21)),0)))&gt;=(AB$2-N('Revenue Streams'!$G21)))*((MIN(DATE(YEAR((AB$2-N('Revenue Streams'!$G21))),MONTH((AB$2-N('Revenue Streams'!$G21))),1)+DAY('Revenue Streams'!$E21)-1,EOMONTH((AB$2-N('Revenue Streams'!$G21)),0)))&lt;=(AB$3-N('Revenue Streams'!$G21)))*((MIN(DATE(YEAR((AB$2-N('Revenue Streams'!$G21))),MONTH((AB$2-N('Revenue Streams'!$G21))),1)+DAY('Revenue Streams'!$E21)-1,EOMONTH((AB$2-N('Revenue Streams'!$G21)),0)))&gt;='Revenue Streams'!$E21)*((MIN(DATE(YEAR((AB$2-N('Revenue Streams'!$G21))),MONTH((AB$2-N('Revenue Streams'!$G21))),1)+DAY('Revenue Streams'!$E21)-1,EOMONTH((AB$2-N('Revenue Streams'!$G21)),0)))&lt;=IF('Revenue Streams'!$F21="",DATE(9999,1,1),'Revenue Streams'!$F21))+((MIN(EOMONTH((AB$2-N('Revenue Streams'!$G21)),0)+DAY('Revenue Streams'!$E21),EOMONTH((AB$2-N('Revenue Streams'!$G21)),1)))&gt;=(AB$2-N('Revenue Streams'!$G21)))*((MIN(EOMONTH((AB$2-N('Revenue Streams'!$G21)),0)+DAY('Revenue Streams'!$E21),EOMONTH((AB$2-N('Revenue Streams'!$G21)),1)))&lt;=(AB$3-N('Revenue Streams'!$G21)))*((MIN(EOMONTH((AB$2-N('Revenue Streams'!$G21)),0)+DAY('Revenue Streams'!$E21),EOMONTH((AB$2-N('Revenue Streams'!$G21)),1)))&gt;='Revenue Streams'!$E21)*((MIN(EOMONTH((AB$2-N('Revenue Streams'!$G21)),0)+DAY('Revenue Streams'!$E21),EOMONTH((AB$2-N('Revenue Streams'!$G21)),1)))&lt;=IF('Revenue Streams'!$F21="",DATE(9999,1,1),'Revenue Streams'!$F21))+((MIN(EOMONTH((AB$2-N('Revenue Streams'!$G21)),1)+DAY('Revenue Streams'!$E21),EOMONTH((AB$2-N('Revenue Streams'!$G21)),2)))&gt;=(AB$2-N('Revenue Streams'!$G21)))*((MIN(EOMONTH((AB$2-N('Revenue Streams'!$G21)),1)+DAY('Revenue Streams'!$E21),EOMONTH((AB$2-N('Revenue Streams'!$G21)),2)))&lt;=(AB$3-N('Revenue Streams'!$G21)))*((MIN(EOMONTH((AB$2-N('Revenue Streams'!$G21)),1)+DAY('Revenue Streams'!$E21),EOMONTH((AB$2-N('Revenue Streams'!$G21)),2)))&gt;='Revenue Streams'!$E21)*((MIN(EOMONTH((AB$2-N('Revenue Streams'!$G21)),1)+DAY('Revenue Streams'!$E21),EOMONTH((AB$2-N('Revenue Streams'!$G21)),2)))&lt;=IF('Revenue Streams'!$F21="",DATE(9999,1,1),'Revenue Streams'!$F21))),IF(('Revenue Streams'!$E21&gt;=(AB$2-N('Revenue Streams'!$G21)))*('Revenue Streams'!$E21&lt;=(AB$3-N('Revenue Streams'!$G21)))=1,'Revenue Streams'!$D21,0)))</f>
        <v/>
      </c>
    </row>
    <row r="24" ht="15" customHeight="1" s="23">
      <c r="A24" s="22">
        <f>IF('Revenue Streams'!$B22="","",'Revenue Streams'!$B22)</f>
        <v/>
      </c>
      <c r="B24" s="22">
        <f>IF('Revenue Streams'!$A22="","",'Revenue Streams'!$A22)</f>
        <v/>
      </c>
      <c r="C24" s="22">
        <f>IF(OR('Revenue Streams'!$D22="",'Revenue Streams'!$E22=""),0,IF('Revenue Streams'!$C22="Monthly",'Revenue Streams'!$D22*(((MIN(DATE(YEAR((C$2-N('Revenue Streams'!$G22))),MONTH((C$2-N('Revenue Streams'!$G22))),1)+DAY('Revenue Streams'!$E22)-1,EOMONTH((C$2-N('Revenue Streams'!$G22)),0)))&gt;=(C$2-N('Revenue Streams'!$G22)))*((MIN(DATE(YEAR((C$2-N('Revenue Streams'!$G22))),MONTH((C$2-N('Revenue Streams'!$G22))),1)+DAY('Revenue Streams'!$E22)-1,EOMONTH((C$2-N('Revenue Streams'!$G22)),0)))&lt;=(C$3-N('Revenue Streams'!$G22)))*((MIN(DATE(YEAR((C$2-N('Revenue Streams'!$G22))),MONTH((C$2-N('Revenue Streams'!$G22))),1)+DAY('Revenue Streams'!$E22)-1,EOMONTH((C$2-N('Revenue Streams'!$G22)),0)))&gt;='Revenue Streams'!$E22)*((MIN(DATE(YEAR((C$2-N('Revenue Streams'!$G22))),MONTH((C$2-N('Revenue Streams'!$G22))),1)+DAY('Revenue Streams'!$E22)-1,EOMONTH((C$2-N('Revenue Streams'!$G22)),0)))&lt;=IF('Revenue Streams'!$F22="",DATE(9999,1,1),'Revenue Streams'!$F22))+((MIN(EOMONTH((C$2-N('Revenue Streams'!$G22)),0)+DAY('Revenue Streams'!$E22),EOMONTH((C$2-N('Revenue Streams'!$G22)),1)))&gt;=(C$2-N('Revenue Streams'!$G22)))*((MIN(EOMONTH((C$2-N('Revenue Streams'!$G22)),0)+DAY('Revenue Streams'!$E22),EOMONTH((C$2-N('Revenue Streams'!$G22)),1)))&lt;=(C$3-N('Revenue Streams'!$G22)))*((MIN(EOMONTH((C$2-N('Revenue Streams'!$G22)),0)+DAY('Revenue Streams'!$E22),EOMONTH((C$2-N('Revenue Streams'!$G22)),1)))&gt;='Revenue Streams'!$E22)*((MIN(EOMONTH((C$2-N('Revenue Streams'!$G22)),0)+DAY('Revenue Streams'!$E22),EOMONTH((C$2-N('Revenue Streams'!$G22)),1)))&lt;=IF('Revenue Streams'!$F22="",DATE(9999,1,1),'Revenue Streams'!$F22))+((MIN(EOMONTH((C$2-N('Revenue Streams'!$G22)),1)+DAY('Revenue Streams'!$E22),EOMONTH((C$2-N('Revenue Streams'!$G22)),2)))&gt;=(C$2-N('Revenue Streams'!$G22)))*((MIN(EOMONTH((C$2-N('Revenue Streams'!$G22)),1)+DAY('Revenue Streams'!$E22),EOMONTH((C$2-N('Revenue Streams'!$G22)),2)))&lt;=(C$3-N('Revenue Streams'!$G22)))*((MIN(EOMONTH((C$2-N('Revenue Streams'!$G22)),1)+DAY('Revenue Streams'!$E22),EOMONTH((C$2-N('Revenue Streams'!$G22)),2)))&gt;='Revenue Streams'!$E22)*((MIN(EOMONTH((C$2-N('Revenue Streams'!$G22)),1)+DAY('Revenue Streams'!$E22),EOMONTH((C$2-N('Revenue Streams'!$G22)),2)))&lt;=IF('Revenue Streams'!$F22="",DATE(9999,1,1),'Revenue Streams'!$F22))),IF(('Revenue Streams'!$E22&gt;=(C$2-N('Revenue Streams'!$G22)))*('Revenue Streams'!$E22&lt;=(C$3-N('Revenue Streams'!$G22)))=1,'Revenue Streams'!$D22,0)))</f>
        <v/>
      </c>
      <c r="D24" s="22">
        <f>IF(OR('Revenue Streams'!$D22="",'Revenue Streams'!$E22=""),0,IF('Revenue Streams'!$C22="Monthly",'Revenue Streams'!$D22*(((MIN(DATE(YEAR((D$2-N('Revenue Streams'!$G22))),MONTH((D$2-N('Revenue Streams'!$G22))),1)+DAY('Revenue Streams'!$E22)-1,EOMONTH((D$2-N('Revenue Streams'!$G22)),0)))&gt;=(D$2-N('Revenue Streams'!$G22)))*((MIN(DATE(YEAR((D$2-N('Revenue Streams'!$G22))),MONTH((D$2-N('Revenue Streams'!$G22))),1)+DAY('Revenue Streams'!$E22)-1,EOMONTH((D$2-N('Revenue Streams'!$G22)),0)))&lt;=(D$3-N('Revenue Streams'!$G22)))*((MIN(DATE(YEAR((D$2-N('Revenue Streams'!$G22))),MONTH((D$2-N('Revenue Streams'!$G22))),1)+DAY('Revenue Streams'!$E22)-1,EOMONTH((D$2-N('Revenue Streams'!$G22)),0)))&gt;='Revenue Streams'!$E22)*((MIN(DATE(YEAR((D$2-N('Revenue Streams'!$G22))),MONTH((D$2-N('Revenue Streams'!$G22))),1)+DAY('Revenue Streams'!$E22)-1,EOMONTH((D$2-N('Revenue Streams'!$G22)),0)))&lt;=IF('Revenue Streams'!$F22="",DATE(9999,1,1),'Revenue Streams'!$F22))+((MIN(EOMONTH((D$2-N('Revenue Streams'!$G22)),0)+DAY('Revenue Streams'!$E22),EOMONTH((D$2-N('Revenue Streams'!$G22)),1)))&gt;=(D$2-N('Revenue Streams'!$G22)))*((MIN(EOMONTH((D$2-N('Revenue Streams'!$G22)),0)+DAY('Revenue Streams'!$E22),EOMONTH((D$2-N('Revenue Streams'!$G22)),1)))&lt;=(D$3-N('Revenue Streams'!$G22)))*((MIN(EOMONTH((D$2-N('Revenue Streams'!$G22)),0)+DAY('Revenue Streams'!$E22),EOMONTH((D$2-N('Revenue Streams'!$G22)),1)))&gt;='Revenue Streams'!$E22)*((MIN(EOMONTH((D$2-N('Revenue Streams'!$G22)),0)+DAY('Revenue Streams'!$E22),EOMONTH((D$2-N('Revenue Streams'!$G22)),1)))&lt;=IF('Revenue Streams'!$F22="",DATE(9999,1,1),'Revenue Streams'!$F22))+((MIN(EOMONTH((D$2-N('Revenue Streams'!$G22)),1)+DAY('Revenue Streams'!$E22),EOMONTH((D$2-N('Revenue Streams'!$G22)),2)))&gt;=(D$2-N('Revenue Streams'!$G22)))*((MIN(EOMONTH((D$2-N('Revenue Streams'!$G22)),1)+DAY('Revenue Streams'!$E22),EOMONTH((D$2-N('Revenue Streams'!$G22)),2)))&lt;=(D$3-N('Revenue Streams'!$G22)))*((MIN(EOMONTH((D$2-N('Revenue Streams'!$G22)),1)+DAY('Revenue Streams'!$E22),EOMONTH((D$2-N('Revenue Streams'!$G22)),2)))&gt;='Revenue Streams'!$E22)*((MIN(EOMONTH((D$2-N('Revenue Streams'!$G22)),1)+DAY('Revenue Streams'!$E22),EOMONTH((D$2-N('Revenue Streams'!$G22)),2)))&lt;=IF('Revenue Streams'!$F22="",DATE(9999,1,1),'Revenue Streams'!$F22))),IF(('Revenue Streams'!$E22&gt;=(D$2-N('Revenue Streams'!$G22)))*('Revenue Streams'!$E22&lt;=(D$3-N('Revenue Streams'!$G22)))=1,'Revenue Streams'!$D22,0)))</f>
        <v/>
      </c>
      <c r="E24" s="22">
        <f>IF(OR('Revenue Streams'!$D22="",'Revenue Streams'!$E22=""),0,IF('Revenue Streams'!$C22="Monthly",'Revenue Streams'!$D22*(((MIN(DATE(YEAR((E$2-N('Revenue Streams'!$G22))),MONTH((E$2-N('Revenue Streams'!$G22))),1)+DAY('Revenue Streams'!$E22)-1,EOMONTH((E$2-N('Revenue Streams'!$G22)),0)))&gt;=(E$2-N('Revenue Streams'!$G22)))*((MIN(DATE(YEAR((E$2-N('Revenue Streams'!$G22))),MONTH((E$2-N('Revenue Streams'!$G22))),1)+DAY('Revenue Streams'!$E22)-1,EOMONTH((E$2-N('Revenue Streams'!$G22)),0)))&lt;=(E$3-N('Revenue Streams'!$G22)))*((MIN(DATE(YEAR((E$2-N('Revenue Streams'!$G22))),MONTH((E$2-N('Revenue Streams'!$G22))),1)+DAY('Revenue Streams'!$E22)-1,EOMONTH((E$2-N('Revenue Streams'!$G22)),0)))&gt;='Revenue Streams'!$E22)*((MIN(DATE(YEAR((E$2-N('Revenue Streams'!$G22))),MONTH((E$2-N('Revenue Streams'!$G22))),1)+DAY('Revenue Streams'!$E22)-1,EOMONTH((E$2-N('Revenue Streams'!$G22)),0)))&lt;=IF('Revenue Streams'!$F22="",DATE(9999,1,1),'Revenue Streams'!$F22))+((MIN(EOMONTH((E$2-N('Revenue Streams'!$G22)),0)+DAY('Revenue Streams'!$E22),EOMONTH((E$2-N('Revenue Streams'!$G22)),1)))&gt;=(E$2-N('Revenue Streams'!$G22)))*((MIN(EOMONTH((E$2-N('Revenue Streams'!$G22)),0)+DAY('Revenue Streams'!$E22),EOMONTH((E$2-N('Revenue Streams'!$G22)),1)))&lt;=(E$3-N('Revenue Streams'!$G22)))*((MIN(EOMONTH((E$2-N('Revenue Streams'!$G22)),0)+DAY('Revenue Streams'!$E22),EOMONTH((E$2-N('Revenue Streams'!$G22)),1)))&gt;='Revenue Streams'!$E22)*((MIN(EOMONTH((E$2-N('Revenue Streams'!$G22)),0)+DAY('Revenue Streams'!$E22),EOMONTH((E$2-N('Revenue Streams'!$G22)),1)))&lt;=IF('Revenue Streams'!$F22="",DATE(9999,1,1),'Revenue Streams'!$F22))+((MIN(EOMONTH((E$2-N('Revenue Streams'!$G22)),1)+DAY('Revenue Streams'!$E22),EOMONTH((E$2-N('Revenue Streams'!$G22)),2)))&gt;=(E$2-N('Revenue Streams'!$G22)))*((MIN(EOMONTH((E$2-N('Revenue Streams'!$G22)),1)+DAY('Revenue Streams'!$E22),EOMONTH((E$2-N('Revenue Streams'!$G22)),2)))&lt;=(E$3-N('Revenue Streams'!$G22)))*((MIN(EOMONTH((E$2-N('Revenue Streams'!$G22)),1)+DAY('Revenue Streams'!$E22),EOMONTH((E$2-N('Revenue Streams'!$G22)),2)))&gt;='Revenue Streams'!$E22)*((MIN(EOMONTH((E$2-N('Revenue Streams'!$G22)),1)+DAY('Revenue Streams'!$E22),EOMONTH((E$2-N('Revenue Streams'!$G22)),2)))&lt;=IF('Revenue Streams'!$F22="",DATE(9999,1,1),'Revenue Streams'!$F22))),IF(('Revenue Streams'!$E22&gt;=(E$2-N('Revenue Streams'!$G22)))*('Revenue Streams'!$E22&lt;=(E$3-N('Revenue Streams'!$G22)))=1,'Revenue Streams'!$D22,0)))</f>
        <v/>
      </c>
      <c r="F24" s="22">
        <f>IF(OR('Revenue Streams'!$D22="",'Revenue Streams'!$E22=""),0,IF('Revenue Streams'!$C22="Monthly",'Revenue Streams'!$D22*(((MIN(DATE(YEAR((F$2-N('Revenue Streams'!$G22))),MONTH((F$2-N('Revenue Streams'!$G22))),1)+DAY('Revenue Streams'!$E22)-1,EOMONTH((F$2-N('Revenue Streams'!$G22)),0)))&gt;=(F$2-N('Revenue Streams'!$G22)))*((MIN(DATE(YEAR((F$2-N('Revenue Streams'!$G22))),MONTH((F$2-N('Revenue Streams'!$G22))),1)+DAY('Revenue Streams'!$E22)-1,EOMONTH((F$2-N('Revenue Streams'!$G22)),0)))&lt;=(F$3-N('Revenue Streams'!$G22)))*((MIN(DATE(YEAR((F$2-N('Revenue Streams'!$G22))),MONTH((F$2-N('Revenue Streams'!$G22))),1)+DAY('Revenue Streams'!$E22)-1,EOMONTH((F$2-N('Revenue Streams'!$G22)),0)))&gt;='Revenue Streams'!$E22)*((MIN(DATE(YEAR((F$2-N('Revenue Streams'!$G22))),MONTH((F$2-N('Revenue Streams'!$G22))),1)+DAY('Revenue Streams'!$E22)-1,EOMONTH((F$2-N('Revenue Streams'!$G22)),0)))&lt;=IF('Revenue Streams'!$F22="",DATE(9999,1,1),'Revenue Streams'!$F22))+((MIN(EOMONTH((F$2-N('Revenue Streams'!$G22)),0)+DAY('Revenue Streams'!$E22),EOMONTH((F$2-N('Revenue Streams'!$G22)),1)))&gt;=(F$2-N('Revenue Streams'!$G22)))*((MIN(EOMONTH((F$2-N('Revenue Streams'!$G22)),0)+DAY('Revenue Streams'!$E22),EOMONTH((F$2-N('Revenue Streams'!$G22)),1)))&lt;=(F$3-N('Revenue Streams'!$G22)))*((MIN(EOMONTH((F$2-N('Revenue Streams'!$G22)),0)+DAY('Revenue Streams'!$E22),EOMONTH((F$2-N('Revenue Streams'!$G22)),1)))&gt;='Revenue Streams'!$E22)*((MIN(EOMONTH((F$2-N('Revenue Streams'!$G22)),0)+DAY('Revenue Streams'!$E22),EOMONTH((F$2-N('Revenue Streams'!$G22)),1)))&lt;=IF('Revenue Streams'!$F22="",DATE(9999,1,1),'Revenue Streams'!$F22))+((MIN(EOMONTH((F$2-N('Revenue Streams'!$G22)),1)+DAY('Revenue Streams'!$E22),EOMONTH((F$2-N('Revenue Streams'!$G22)),2)))&gt;=(F$2-N('Revenue Streams'!$G22)))*((MIN(EOMONTH((F$2-N('Revenue Streams'!$G22)),1)+DAY('Revenue Streams'!$E22),EOMONTH((F$2-N('Revenue Streams'!$G22)),2)))&lt;=(F$3-N('Revenue Streams'!$G22)))*((MIN(EOMONTH((F$2-N('Revenue Streams'!$G22)),1)+DAY('Revenue Streams'!$E22),EOMONTH((F$2-N('Revenue Streams'!$G22)),2)))&gt;='Revenue Streams'!$E22)*((MIN(EOMONTH((F$2-N('Revenue Streams'!$G22)),1)+DAY('Revenue Streams'!$E22),EOMONTH((F$2-N('Revenue Streams'!$G22)),2)))&lt;=IF('Revenue Streams'!$F22="",DATE(9999,1,1),'Revenue Streams'!$F22))),IF(('Revenue Streams'!$E22&gt;=(F$2-N('Revenue Streams'!$G22)))*('Revenue Streams'!$E22&lt;=(F$3-N('Revenue Streams'!$G22)))=1,'Revenue Streams'!$D22,0)))</f>
        <v/>
      </c>
      <c r="G24" s="22">
        <f>IF(OR('Revenue Streams'!$D22="",'Revenue Streams'!$E22=""),0,IF('Revenue Streams'!$C22="Monthly",'Revenue Streams'!$D22*(((MIN(DATE(YEAR((G$2-N('Revenue Streams'!$G22))),MONTH((G$2-N('Revenue Streams'!$G22))),1)+DAY('Revenue Streams'!$E22)-1,EOMONTH((G$2-N('Revenue Streams'!$G22)),0)))&gt;=(G$2-N('Revenue Streams'!$G22)))*((MIN(DATE(YEAR((G$2-N('Revenue Streams'!$G22))),MONTH((G$2-N('Revenue Streams'!$G22))),1)+DAY('Revenue Streams'!$E22)-1,EOMONTH((G$2-N('Revenue Streams'!$G22)),0)))&lt;=(G$3-N('Revenue Streams'!$G22)))*((MIN(DATE(YEAR((G$2-N('Revenue Streams'!$G22))),MONTH((G$2-N('Revenue Streams'!$G22))),1)+DAY('Revenue Streams'!$E22)-1,EOMONTH((G$2-N('Revenue Streams'!$G22)),0)))&gt;='Revenue Streams'!$E22)*((MIN(DATE(YEAR((G$2-N('Revenue Streams'!$G22))),MONTH((G$2-N('Revenue Streams'!$G22))),1)+DAY('Revenue Streams'!$E22)-1,EOMONTH((G$2-N('Revenue Streams'!$G22)),0)))&lt;=IF('Revenue Streams'!$F22="",DATE(9999,1,1),'Revenue Streams'!$F22))+((MIN(EOMONTH((G$2-N('Revenue Streams'!$G22)),0)+DAY('Revenue Streams'!$E22),EOMONTH((G$2-N('Revenue Streams'!$G22)),1)))&gt;=(G$2-N('Revenue Streams'!$G22)))*((MIN(EOMONTH((G$2-N('Revenue Streams'!$G22)),0)+DAY('Revenue Streams'!$E22),EOMONTH((G$2-N('Revenue Streams'!$G22)),1)))&lt;=(G$3-N('Revenue Streams'!$G22)))*((MIN(EOMONTH((G$2-N('Revenue Streams'!$G22)),0)+DAY('Revenue Streams'!$E22),EOMONTH((G$2-N('Revenue Streams'!$G22)),1)))&gt;='Revenue Streams'!$E22)*((MIN(EOMONTH((G$2-N('Revenue Streams'!$G22)),0)+DAY('Revenue Streams'!$E22),EOMONTH((G$2-N('Revenue Streams'!$G22)),1)))&lt;=IF('Revenue Streams'!$F22="",DATE(9999,1,1),'Revenue Streams'!$F22))+((MIN(EOMONTH((G$2-N('Revenue Streams'!$G22)),1)+DAY('Revenue Streams'!$E22),EOMONTH((G$2-N('Revenue Streams'!$G22)),2)))&gt;=(G$2-N('Revenue Streams'!$G22)))*((MIN(EOMONTH((G$2-N('Revenue Streams'!$G22)),1)+DAY('Revenue Streams'!$E22),EOMONTH((G$2-N('Revenue Streams'!$G22)),2)))&lt;=(G$3-N('Revenue Streams'!$G22)))*((MIN(EOMONTH((G$2-N('Revenue Streams'!$G22)),1)+DAY('Revenue Streams'!$E22),EOMONTH((G$2-N('Revenue Streams'!$G22)),2)))&gt;='Revenue Streams'!$E22)*((MIN(EOMONTH((G$2-N('Revenue Streams'!$G22)),1)+DAY('Revenue Streams'!$E22),EOMONTH((G$2-N('Revenue Streams'!$G22)),2)))&lt;=IF('Revenue Streams'!$F22="",DATE(9999,1,1),'Revenue Streams'!$F22))),IF(('Revenue Streams'!$E22&gt;=(G$2-N('Revenue Streams'!$G22)))*('Revenue Streams'!$E22&lt;=(G$3-N('Revenue Streams'!$G22)))=1,'Revenue Streams'!$D22,0)))</f>
        <v/>
      </c>
      <c r="H24" s="22">
        <f>IF(OR('Revenue Streams'!$D22="",'Revenue Streams'!$E22=""),0,IF('Revenue Streams'!$C22="Monthly",'Revenue Streams'!$D22*(((MIN(DATE(YEAR((H$2-N('Revenue Streams'!$G22))),MONTH((H$2-N('Revenue Streams'!$G22))),1)+DAY('Revenue Streams'!$E22)-1,EOMONTH((H$2-N('Revenue Streams'!$G22)),0)))&gt;=(H$2-N('Revenue Streams'!$G22)))*((MIN(DATE(YEAR((H$2-N('Revenue Streams'!$G22))),MONTH((H$2-N('Revenue Streams'!$G22))),1)+DAY('Revenue Streams'!$E22)-1,EOMONTH((H$2-N('Revenue Streams'!$G22)),0)))&lt;=(H$3-N('Revenue Streams'!$G22)))*((MIN(DATE(YEAR((H$2-N('Revenue Streams'!$G22))),MONTH((H$2-N('Revenue Streams'!$G22))),1)+DAY('Revenue Streams'!$E22)-1,EOMONTH((H$2-N('Revenue Streams'!$G22)),0)))&gt;='Revenue Streams'!$E22)*((MIN(DATE(YEAR((H$2-N('Revenue Streams'!$G22))),MONTH((H$2-N('Revenue Streams'!$G22))),1)+DAY('Revenue Streams'!$E22)-1,EOMONTH((H$2-N('Revenue Streams'!$G22)),0)))&lt;=IF('Revenue Streams'!$F22="",DATE(9999,1,1),'Revenue Streams'!$F22))+((MIN(EOMONTH((H$2-N('Revenue Streams'!$G22)),0)+DAY('Revenue Streams'!$E22),EOMONTH((H$2-N('Revenue Streams'!$G22)),1)))&gt;=(H$2-N('Revenue Streams'!$G22)))*((MIN(EOMONTH((H$2-N('Revenue Streams'!$G22)),0)+DAY('Revenue Streams'!$E22),EOMONTH((H$2-N('Revenue Streams'!$G22)),1)))&lt;=(H$3-N('Revenue Streams'!$G22)))*((MIN(EOMONTH((H$2-N('Revenue Streams'!$G22)),0)+DAY('Revenue Streams'!$E22),EOMONTH((H$2-N('Revenue Streams'!$G22)),1)))&gt;='Revenue Streams'!$E22)*((MIN(EOMONTH((H$2-N('Revenue Streams'!$G22)),0)+DAY('Revenue Streams'!$E22),EOMONTH((H$2-N('Revenue Streams'!$G22)),1)))&lt;=IF('Revenue Streams'!$F22="",DATE(9999,1,1),'Revenue Streams'!$F22))+((MIN(EOMONTH((H$2-N('Revenue Streams'!$G22)),1)+DAY('Revenue Streams'!$E22),EOMONTH((H$2-N('Revenue Streams'!$G22)),2)))&gt;=(H$2-N('Revenue Streams'!$G22)))*((MIN(EOMONTH((H$2-N('Revenue Streams'!$G22)),1)+DAY('Revenue Streams'!$E22),EOMONTH((H$2-N('Revenue Streams'!$G22)),2)))&lt;=(H$3-N('Revenue Streams'!$G22)))*((MIN(EOMONTH((H$2-N('Revenue Streams'!$G22)),1)+DAY('Revenue Streams'!$E22),EOMONTH((H$2-N('Revenue Streams'!$G22)),2)))&gt;='Revenue Streams'!$E22)*((MIN(EOMONTH((H$2-N('Revenue Streams'!$G22)),1)+DAY('Revenue Streams'!$E22),EOMONTH((H$2-N('Revenue Streams'!$G22)),2)))&lt;=IF('Revenue Streams'!$F22="",DATE(9999,1,1),'Revenue Streams'!$F22))),IF(('Revenue Streams'!$E22&gt;=(H$2-N('Revenue Streams'!$G22)))*('Revenue Streams'!$E22&lt;=(H$3-N('Revenue Streams'!$G22)))=1,'Revenue Streams'!$D22,0)))</f>
        <v/>
      </c>
      <c r="I24" s="22">
        <f>IF(OR('Revenue Streams'!$D22="",'Revenue Streams'!$E22=""),0,IF('Revenue Streams'!$C22="Monthly",'Revenue Streams'!$D22*(((MIN(DATE(YEAR((I$2-N('Revenue Streams'!$G22))),MONTH((I$2-N('Revenue Streams'!$G22))),1)+DAY('Revenue Streams'!$E22)-1,EOMONTH((I$2-N('Revenue Streams'!$G22)),0)))&gt;=(I$2-N('Revenue Streams'!$G22)))*((MIN(DATE(YEAR((I$2-N('Revenue Streams'!$G22))),MONTH((I$2-N('Revenue Streams'!$G22))),1)+DAY('Revenue Streams'!$E22)-1,EOMONTH((I$2-N('Revenue Streams'!$G22)),0)))&lt;=(I$3-N('Revenue Streams'!$G22)))*((MIN(DATE(YEAR((I$2-N('Revenue Streams'!$G22))),MONTH((I$2-N('Revenue Streams'!$G22))),1)+DAY('Revenue Streams'!$E22)-1,EOMONTH((I$2-N('Revenue Streams'!$G22)),0)))&gt;='Revenue Streams'!$E22)*((MIN(DATE(YEAR((I$2-N('Revenue Streams'!$G22))),MONTH((I$2-N('Revenue Streams'!$G22))),1)+DAY('Revenue Streams'!$E22)-1,EOMONTH((I$2-N('Revenue Streams'!$G22)),0)))&lt;=IF('Revenue Streams'!$F22="",DATE(9999,1,1),'Revenue Streams'!$F22))+((MIN(EOMONTH((I$2-N('Revenue Streams'!$G22)),0)+DAY('Revenue Streams'!$E22),EOMONTH((I$2-N('Revenue Streams'!$G22)),1)))&gt;=(I$2-N('Revenue Streams'!$G22)))*((MIN(EOMONTH((I$2-N('Revenue Streams'!$G22)),0)+DAY('Revenue Streams'!$E22),EOMONTH((I$2-N('Revenue Streams'!$G22)),1)))&lt;=(I$3-N('Revenue Streams'!$G22)))*((MIN(EOMONTH((I$2-N('Revenue Streams'!$G22)),0)+DAY('Revenue Streams'!$E22),EOMONTH((I$2-N('Revenue Streams'!$G22)),1)))&gt;='Revenue Streams'!$E22)*((MIN(EOMONTH((I$2-N('Revenue Streams'!$G22)),0)+DAY('Revenue Streams'!$E22),EOMONTH((I$2-N('Revenue Streams'!$G22)),1)))&lt;=IF('Revenue Streams'!$F22="",DATE(9999,1,1),'Revenue Streams'!$F22))+((MIN(EOMONTH((I$2-N('Revenue Streams'!$G22)),1)+DAY('Revenue Streams'!$E22),EOMONTH((I$2-N('Revenue Streams'!$G22)),2)))&gt;=(I$2-N('Revenue Streams'!$G22)))*((MIN(EOMONTH((I$2-N('Revenue Streams'!$G22)),1)+DAY('Revenue Streams'!$E22),EOMONTH((I$2-N('Revenue Streams'!$G22)),2)))&lt;=(I$3-N('Revenue Streams'!$G22)))*((MIN(EOMONTH((I$2-N('Revenue Streams'!$G22)),1)+DAY('Revenue Streams'!$E22),EOMONTH((I$2-N('Revenue Streams'!$G22)),2)))&gt;='Revenue Streams'!$E22)*((MIN(EOMONTH((I$2-N('Revenue Streams'!$G22)),1)+DAY('Revenue Streams'!$E22),EOMONTH((I$2-N('Revenue Streams'!$G22)),2)))&lt;=IF('Revenue Streams'!$F22="",DATE(9999,1,1),'Revenue Streams'!$F22))),IF(('Revenue Streams'!$E22&gt;=(I$2-N('Revenue Streams'!$G22)))*('Revenue Streams'!$E22&lt;=(I$3-N('Revenue Streams'!$G22)))=1,'Revenue Streams'!$D22,0)))</f>
        <v/>
      </c>
      <c r="J24" s="22">
        <f>IF(OR('Revenue Streams'!$D22="",'Revenue Streams'!$E22=""),0,IF('Revenue Streams'!$C22="Monthly",'Revenue Streams'!$D22*(((MIN(DATE(YEAR((J$2-N('Revenue Streams'!$G22))),MONTH((J$2-N('Revenue Streams'!$G22))),1)+DAY('Revenue Streams'!$E22)-1,EOMONTH((J$2-N('Revenue Streams'!$G22)),0)))&gt;=(J$2-N('Revenue Streams'!$G22)))*((MIN(DATE(YEAR((J$2-N('Revenue Streams'!$G22))),MONTH((J$2-N('Revenue Streams'!$G22))),1)+DAY('Revenue Streams'!$E22)-1,EOMONTH((J$2-N('Revenue Streams'!$G22)),0)))&lt;=(J$3-N('Revenue Streams'!$G22)))*((MIN(DATE(YEAR((J$2-N('Revenue Streams'!$G22))),MONTH((J$2-N('Revenue Streams'!$G22))),1)+DAY('Revenue Streams'!$E22)-1,EOMONTH((J$2-N('Revenue Streams'!$G22)),0)))&gt;='Revenue Streams'!$E22)*((MIN(DATE(YEAR((J$2-N('Revenue Streams'!$G22))),MONTH((J$2-N('Revenue Streams'!$G22))),1)+DAY('Revenue Streams'!$E22)-1,EOMONTH((J$2-N('Revenue Streams'!$G22)),0)))&lt;=IF('Revenue Streams'!$F22="",DATE(9999,1,1),'Revenue Streams'!$F22))+((MIN(EOMONTH((J$2-N('Revenue Streams'!$G22)),0)+DAY('Revenue Streams'!$E22),EOMONTH((J$2-N('Revenue Streams'!$G22)),1)))&gt;=(J$2-N('Revenue Streams'!$G22)))*((MIN(EOMONTH((J$2-N('Revenue Streams'!$G22)),0)+DAY('Revenue Streams'!$E22),EOMONTH((J$2-N('Revenue Streams'!$G22)),1)))&lt;=(J$3-N('Revenue Streams'!$G22)))*((MIN(EOMONTH((J$2-N('Revenue Streams'!$G22)),0)+DAY('Revenue Streams'!$E22),EOMONTH((J$2-N('Revenue Streams'!$G22)),1)))&gt;='Revenue Streams'!$E22)*((MIN(EOMONTH((J$2-N('Revenue Streams'!$G22)),0)+DAY('Revenue Streams'!$E22),EOMONTH((J$2-N('Revenue Streams'!$G22)),1)))&lt;=IF('Revenue Streams'!$F22="",DATE(9999,1,1),'Revenue Streams'!$F22))+((MIN(EOMONTH((J$2-N('Revenue Streams'!$G22)),1)+DAY('Revenue Streams'!$E22),EOMONTH((J$2-N('Revenue Streams'!$G22)),2)))&gt;=(J$2-N('Revenue Streams'!$G22)))*((MIN(EOMONTH((J$2-N('Revenue Streams'!$G22)),1)+DAY('Revenue Streams'!$E22),EOMONTH((J$2-N('Revenue Streams'!$G22)),2)))&lt;=(J$3-N('Revenue Streams'!$G22)))*((MIN(EOMONTH((J$2-N('Revenue Streams'!$G22)),1)+DAY('Revenue Streams'!$E22),EOMONTH((J$2-N('Revenue Streams'!$G22)),2)))&gt;='Revenue Streams'!$E22)*((MIN(EOMONTH((J$2-N('Revenue Streams'!$G22)),1)+DAY('Revenue Streams'!$E22),EOMONTH((J$2-N('Revenue Streams'!$G22)),2)))&lt;=IF('Revenue Streams'!$F22="",DATE(9999,1,1),'Revenue Streams'!$F22))),IF(('Revenue Streams'!$E22&gt;=(J$2-N('Revenue Streams'!$G22)))*('Revenue Streams'!$E22&lt;=(J$3-N('Revenue Streams'!$G22)))=1,'Revenue Streams'!$D22,0)))</f>
        <v/>
      </c>
      <c r="K24" s="22">
        <f>IF(OR('Revenue Streams'!$D22="",'Revenue Streams'!$E22=""),0,IF('Revenue Streams'!$C22="Monthly",'Revenue Streams'!$D22*(((MIN(DATE(YEAR((K$2-N('Revenue Streams'!$G22))),MONTH((K$2-N('Revenue Streams'!$G22))),1)+DAY('Revenue Streams'!$E22)-1,EOMONTH((K$2-N('Revenue Streams'!$G22)),0)))&gt;=(K$2-N('Revenue Streams'!$G22)))*((MIN(DATE(YEAR((K$2-N('Revenue Streams'!$G22))),MONTH((K$2-N('Revenue Streams'!$G22))),1)+DAY('Revenue Streams'!$E22)-1,EOMONTH((K$2-N('Revenue Streams'!$G22)),0)))&lt;=(K$3-N('Revenue Streams'!$G22)))*((MIN(DATE(YEAR((K$2-N('Revenue Streams'!$G22))),MONTH((K$2-N('Revenue Streams'!$G22))),1)+DAY('Revenue Streams'!$E22)-1,EOMONTH((K$2-N('Revenue Streams'!$G22)),0)))&gt;='Revenue Streams'!$E22)*((MIN(DATE(YEAR((K$2-N('Revenue Streams'!$G22))),MONTH((K$2-N('Revenue Streams'!$G22))),1)+DAY('Revenue Streams'!$E22)-1,EOMONTH((K$2-N('Revenue Streams'!$G22)),0)))&lt;=IF('Revenue Streams'!$F22="",DATE(9999,1,1),'Revenue Streams'!$F22))+((MIN(EOMONTH((K$2-N('Revenue Streams'!$G22)),0)+DAY('Revenue Streams'!$E22),EOMONTH((K$2-N('Revenue Streams'!$G22)),1)))&gt;=(K$2-N('Revenue Streams'!$G22)))*((MIN(EOMONTH((K$2-N('Revenue Streams'!$G22)),0)+DAY('Revenue Streams'!$E22),EOMONTH((K$2-N('Revenue Streams'!$G22)),1)))&lt;=(K$3-N('Revenue Streams'!$G22)))*((MIN(EOMONTH((K$2-N('Revenue Streams'!$G22)),0)+DAY('Revenue Streams'!$E22),EOMONTH((K$2-N('Revenue Streams'!$G22)),1)))&gt;='Revenue Streams'!$E22)*((MIN(EOMONTH((K$2-N('Revenue Streams'!$G22)),0)+DAY('Revenue Streams'!$E22),EOMONTH((K$2-N('Revenue Streams'!$G22)),1)))&lt;=IF('Revenue Streams'!$F22="",DATE(9999,1,1),'Revenue Streams'!$F22))+((MIN(EOMONTH((K$2-N('Revenue Streams'!$G22)),1)+DAY('Revenue Streams'!$E22),EOMONTH((K$2-N('Revenue Streams'!$G22)),2)))&gt;=(K$2-N('Revenue Streams'!$G22)))*((MIN(EOMONTH((K$2-N('Revenue Streams'!$G22)),1)+DAY('Revenue Streams'!$E22),EOMONTH((K$2-N('Revenue Streams'!$G22)),2)))&lt;=(K$3-N('Revenue Streams'!$G22)))*((MIN(EOMONTH((K$2-N('Revenue Streams'!$G22)),1)+DAY('Revenue Streams'!$E22),EOMONTH((K$2-N('Revenue Streams'!$G22)),2)))&gt;='Revenue Streams'!$E22)*((MIN(EOMONTH((K$2-N('Revenue Streams'!$G22)),1)+DAY('Revenue Streams'!$E22),EOMONTH((K$2-N('Revenue Streams'!$G22)),2)))&lt;=IF('Revenue Streams'!$F22="",DATE(9999,1,1),'Revenue Streams'!$F22))),IF(('Revenue Streams'!$E22&gt;=(K$2-N('Revenue Streams'!$G22)))*('Revenue Streams'!$E22&lt;=(K$3-N('Revenue Streams'!$G22)))=1,'Revenue Streams'!$D22,0)))</f>
        <v/>
      </c>
      <c r="L24" s="22">
        <f>IF(OR('Revenue Streams'!$D22="",'Revenue Streams'!$E22=""),0,IF('Revenue Streams'!$C22="Monthly",'Revenue Streams'!$D22*(((MIN(DATE(YEAR((L$2-N('Revenue Streams'!$G22))),MONTH((L$2-N('Revenue Streams'!$G22))),1)+DAY('Revenue Streams'!$E22)-1,EOMONTH((L$2-N('Revenue Streams'!$G22)),0)))&gt;=(L$2-N('Revenue Streams'!$G22)))*((MIN(DATE(YEAR((L$2-N('Revenue Streams'!$G22))),MONTH((L$2-N('Revenue Streams'!$G22))),1)+DAY('Revenue Streams'!$E22)-1,EOMONTH((L$2-N('Revenue Streams'!$G22)),0)))&lt;=(L$3-N('Revenue Streams'!$G22)))*((MIN(DATE(YEAR((L$2-N('Revenue Streams'!$G22))),MONTH((L$2-N('Revenue Streams'!$G22))),1)+DAY('Revenue Streams'!$E22)-1,EOMONTH((L$2-N('Revenue Streams'!$G22)),0)))&gt;='Revenue Streams'!$E22)*((MIN(DATE(YEAR((L$2-N('Revenue Streams'!$G22))),MONTH((L$2-N('Revenue Streams'!$G22))),1)+DAY('Revenue Streams'!$E22)-1,EOMONTH((L$2-N('Revenue Streams'!$G22)),0)))&lt;=IF('Revenue Streams'!$F22="",DATE(9999,1,1),'Revenue Streams'!$F22))+((MIN(EOMONTH((L$2-N('Revenue Streams'!$G22)),0)+DAY('Revenue Streams'!$E22),EOMONTH((L$2-N('Revenue Streams'!$G22)),1)))&gt;=(L$2-N('Revenue Streams'!$G22)))*((MIN(EOMONTH((L$2-N('Revenue Streams'!$G22)),0)+DAY('Revenue Streams'!$E22),EOMONTH((L$2-N('Revenue Streams'!$G22)),1)))&lt;=(L$3-N('Revenue Streams'!$G22)))*((MIN(EOMONTH((L$2-N('Revenue Streams'!$G22)),0)+DAY('Revenue Streams'!$E22),EOMONTH((L$2-N('Revenue Streams'!$G22)),1)))&gt;='Revenue Streams'!$E22)*((MIN(EOMONTH((L$2-N('Revenue Streams'!$G22)),0)+DAY('Revenue Streams'!$E22),EOMONTH((L$2-N('Revenue Streams'!$G22)),1)))&lt;=IF('Revenue Streams'!$F22="",DATE(9999,1,1),'Revenue Streams'!$F22))+((MIN(EOMONTH((L$2-N('Revenue Streams'!$G22)),1)+DAY('Revenue Streams'!$E22),EOMONTH((L$2-N('Revenue Streams'!$G22)),2)))&gt;=(L$2-N('Revenue Streams'!$G22)))*((MIN(EOMONTH((L$2-N('Revenue Streams'!$G22)),1)+DAY('Revenue Streams'!$E22),EOMONTH((L$2-N('Revenue Streams'!$G22)),2)))&lt;=(L$3-N('Revenue Streams'!$G22)))*((MIN(EOMONTH((L$2-N('Revenue Streams'!$G22)),1)+DAY('Revenue Streams'!$E22),EOMONTH((L$2-N('Revenue Streams'!$G22)),2)))&gt;='Revenue Streams'!$E22)*((MIN(EOMONTH((L$2-N('Revenue Streams'!$G22)),1)+DAY('Revenue Streams'!$E22),EOMONTH((L$2-N('Revenue Streams'!$G22)),2)))&lt;=IF('Revenue Streams'!$F22="",DATE(9999,1,1),'Revenue Streams'!$F22))),IF(('Revenue Streams'!$E22&gt;=(L$2-N('Revenue Streams'!$G22)))*('Revenue Streams'!$E22&lt;=(L$3-N('Revenue Streams'!$G22)))=1,'Revenue Streams'!$D22,0)))</f>
        <v/>
      </c>
      <c r="M24" s="22">
        <f>IF(OR('Revenue Streams'!$D22="",'Revenue Streams'!$E22=""),0,IF('Revenue Streams'!$C22="Monthly",'Revenue Streams'!$D22*(((MIN(DATE(YEAR((M$2-N('Revenue Streams'!$G22))),MONTH((M$2-N('Revenue Streams'!$G22))),1)+DAY('Revenue Streams'!$E22)-1,EOMONTH((M$2-N('Revenue Streams'!$G22)),0)))&gt;=(M$2-N('Revenue Streams'!$G22)))*((MIN(DATE(YEAR((M$2-N('Revenue Streams'!$G22))),MONTH((M$2-N('Revenue Streams'!$G22))),1)+DAY('Revenue Streams'!$E22)-1,EOMONTH((M$2-N('Revenue Streams'!$G22)),0)))&lt;=(M$3-N('Revenue Streams'!$G22)))*((MIN(DATE(YEAR((M$2-N('Revenue Streams'!$G22))),MONTH((M$2-N('Revenue Streams'!$G22))),1)+DAY('Revenue Streams'!$E22)-1,EOMONTH((M$2-N('Revenue Streams'!$G22)),0)))&gt;='Revenue Streams'!$E22)*((MIN(DATE(YEAR((M$2-N('Revenue Streams'!$G22))),MONTH((M$2-N('Revenue Streams'!$G22))),1)+DAY('Revenue Streams'!$E22)-1,EOMONTH((M$2-N('Revenue Streams'!$G22)),0)))&lt;=IF('Revenue Streams'!$F22="",DATE(9999,1,1),'Revenue Streams'!$F22))+((MIN(EOMONTH((M$2-N('Revenue Streams'!$G22)),0)+DAY('Revenue Streams'!$E22),EOMONTH((M$2-N('Revenue Streams'!$G22)),1)))&gt;=(M$2-N('Revenue Streams'!$G22)))*((MIN(EOMONTH((M$2-N('Revenue Streams'!$G22)),0)+DAY('Revenue Streams'!$E22),EOMONTH((M$2-N('Revenue Streams'!$G22)),1)))&lt;=(M$3-N('Revenue Streams'!$G22)))*((MIN(EOMONTH((M$2-N('Revenue Streams'!$G22)),0)+DAY('Revenue Streams'!$E22),EOMONTH((M$2-N('Revenue Streams'!$G22)),1)))&gt;='Revenue Streams'!$E22)*((MIN(EOMONTH((M$2-N('Revenue Streams'!$G22)),0)+DAY('Revenue Streams'!$E22),EOMONTH((M$2-N('Revenue Streams'!$G22)),1)))&lt;=IF('Revenue Streams'!$F22="",DATE(9999,1,1),'Revenue Streams'!$F22))+((MIN(EOMONTH((M$2-N('Revenue Streams'!$G22)),1)+DAY('Revenue Streams'!$E22),EOMONTH((M$2-N('Revenue Streams'!$G22)),2)))&gt;=(M$2-N('Revenue Streams'!$G22)))*((MIN(EOMONTH((M$2-N('Revenue Streams'!$G22)),1)+DAY('Revenue Streams'!$E22),EOMONTH((M$2-N('Revenue Streams'!$G22)),2)))&lt;=(M$3-N('Revenue Streams'!$G22)))*((MIN(EOMONTH((M$2-N('Revenue Streams'!$G22)),1)+DAY('Revenue Streams'!$E22),EOMONTH((M$2-N('Revenue Streams'!$G22)),2)))&gt;='Revenue Streams'!$E22)*((MIN(EOMONTH((M$2-N('Revenue Streams'!$G22)),1)+DAY('Revenue Streams'!$E22),EOMONTH((M$2-N('Revenue Streams'!$G22)),2)))&lt;=IF('Revenue Streams'!$F22="",DATE(9999,1,1),'Revenue Streams'!$F22))),IF(('Revenue Streams'!$E22&gt;=(M$2-N('Revenue Streams'!$G22)))*('Revenue Streams'!$E22&lt;=(M$3-N('Revenue Streams'!$G22)))=1,'Revenue Streams'!$D22,0)))</f>
        <v/>
      </c>
      <c r="N24" s="22">
        <f>IF(OR('Revenue Streams'!$D22="",'Revenue Streams'!$E22=""),0,IF('Revenue Streams'!$C22="Monthly",'Revenue Streams'!$D22*(((MIN(DATE(YEAR((N$2-N('Revenue Streams'!$G22))),MONTH((N$2-N('Revenue Streams'!$G22))),1)+DAY('Revenue Streams'!$E22)-1,EOMONTH((N$2-N('Revenue Streams'!$G22)),0)))&gt;=(N$2-N('Revenue Streams'!$G22)))*((MIN(DATE(YEAR((N$2-N('Revenue Streams'!$G22))),MONTH((N$2-N('Revenue Streams'!$G22))),1)+DAY('Revenue Streams'!$E22)-1,EOMONTH((N$2-N('Revenue Streams'!$G22)),0)))&lt;=(N$3-N('Revenue Streams'!$G22)))*((MIN(DATE(YEAR((N$2-N('Revenue Streams'!$G22))),MONTH((N$2-N('Revenue Streams'!$G22))),1)+DAY('Revenue Streams'!$E22)-1,EOMONTH((N$2-N('Revenue Streams'!$G22)),0)))&gt;='Revenue Streams'!$E22)*((MIN(DATE(YEAR((N$2-N('Revenue Streams'!$G22))),MONTH((N$2-N('Revenue Streams'!$G22))),1)+DAY('Revenue Streams'!$E22)-1,EOMONTH((N$2-N('Revenue Streams'!$G22)),0)))&lt;=IF('Revenue Streams'!$F22="",DATE(9999,1,1),'Revenue Streams'!$F22))+((MIN(EOMONTH((N$2-N('Revenue Streams'!$G22)),0)+DAY('Revenue Streams'!$E22),EOMONTH((N$2-N('Revenue Streams'!$G22)),1)))&gt;=(N$2-N('Revenue Streams'!$G22)))*((MIN(EOMONTH((N$2-N('Revenue Streams'!$G22)),0)+DAY('Revenue Streams'!$E22),EOMONTH((N$2-N('Revenue Streams'!$G22)),1)))&lt;=(N$3-N('Revenue Streams'!$G22)))*((MIN(EOMONTH((N$2-N('Revenue Streams'!$G22)),0)+DAY('Revenue Streams'!$E22),EOMONTH((N$2-N('Revenue Streams'!$G22)),1)))&gt;='Revenue Streams'!$E22)*((MIN(EOMONTH((N$2-N('Revenue Streams'!$G22)),0)+DAY('Revenue Streams'!$E22),EOMONTH((N$2-N('Revenue Streams'!$G22)),1)))&lt;=IF('Revenue Streams'!$F22="",DATE(9999,1,1),'Revenue Streams'!$F22))+((MIN(EOMONTH((N$2-N('Revenue Streams'!$G22)),1)+DAY('Revenue Streams'!$E22),EOMONTH((N$2-N('Revenue Streams'!$G22)),2)))&gt;=(N$2-N('Revenue Streams'!$G22)))*((MIN(EOMONTH((N$2-N('Revenue Streams'!$G22)),1)+DAY('Revenue Streams'!$E22),EOMONTH((N$2-N('Revenue Streams'!$G22)),2)))&lt;=(N$3-N('Revenue Streams'!$G22)))*((MIN(EOMONTH((N$2-N('Revenue Streams'!$G22)),1)+DAY('Revenue Streams'!$E22),EOMONTH((N$2-N('Revenue Streams'!$G22)),2)))&gt;='Revenue Streams'!$E22)*((MIN(EOMONTH((N$2-N('Revenue Streams'!$G22)),1)+DAY('Revenue Streams'!$E22),EOMONTH((N$2-N('Revenue Streams'!$G22)),2)))&lt;=IF('Revenue Streams'!$F22="",DATE(9999,1,1),'Revenue Streams'!$F22))),IF(('Revenue Streams'!$E22&gt;=(N$2-N('Revenue Streams'!$G22)))*('Revenue Streams'!$E22&lt;=(N$3-N('Revenue Streams'!$G22)))=1,'Revenue Streams'!$D22,0)))</f>
        <v/>
      </c>
      <c r="O24" s="22">
        <f>IF(OR('Revenue Streams'!$D22="",'Revenue Streams'!$E22=""),0,IF('Revenue Streams'!$C22="Monthly",'Revenue Streams'!$D22*(((MIN(DATE(YEAR((O$2-N('Revenue Streams'!$G22))),MONTH((O$2-N('Revenue Streams'!$G22))),1)+DAY('Revenue Streams'!$E22)-1,EOMONTH((O$2-N('Revenue Streams'!$G22)),0)))&gt;=(O$2-N('Revenue Streams'!$G22)))*((MIN(DATE(YEAR((O$2-N('Revenue Streams'!$G22))),MONTH((O$2-N('Revenue Streams'!$G22))),1)+DAY('Revenue Streams'!$E22)-1,EOMONTH((O$2-N('Revenue Streams'!$G22)),0)))&lt;=(O$3-N('Revenue Streams'!$G22)))*((MIN(DATE(YEAR((O$2-N('Revenue Streams'!$G22))),MONTH((O$2-N('Revenue Streams'!$G22))),1)+DAY('Revenue Streams'!$E22)-1,EOMONTH((O$2-N('Revenue Streams'!$G22)),0)))&gt;='Revenue Streams'!$E22)*((MIN(DATE(YEAR((O$2-N('Revenue Streams'!$G22))),MONTH((O$2-N('Revenue Streams'!$G22))),1)+DAY('Revenue Streams'!$E22)-1,EOMONTH((O$2-N('Revenue Streams'!$G22)),0)))&lt;=IF('Revenue Streams'!$F22="",DATE(9999,1,1),'Revenue Streams'!$F22))+((MIN(EOMONTH((O$2-N('Revenue Streams'!$G22)),0)+DAY('Revenue Streams'!$E22),EOMONTH((O$2-N('Revenue Streams'!$G22)),1)))&gt;=(O$2-N('Revenue Streams'!$G22)))*((MIN(EOMONTH((O$2-N('Revenue Streams'!$G22)),0)+DAY('Revenue Streams'!$E22),EOMONTH((O$2-N('Revenue Streams'!$G22)),1)))&lt;=(O$3-N('Revenue Streams'!$G22)))*((MIN(EOMONTH((O$2-N('Revenue Streams'!$G22)),0)+DAY('Revenue Streams'!$E22),EOMONTH((O$2-N('Revenue Streams'!$G22)),1)))&gt;='Revenue Streams'!$E22)*((MIN(EOMONTH((O$2-N('Revenue Streams'!$G22)),0)+DAY('Revenue Streams'!$E22),EOMONTH((O$2-N('Revenue Streams'!$G22)),1)))&lt;=IF('Revenue Streams'!$F22="",DATE(9999,1,1),'Revenue Streams'!$F22))+((MIN(EOMONTH((O$2-N('Revenue Streams'!$G22)),1)+DAY('Revenue Streams'!$E22),EOMONTH((O$2-N('Revenue Streams'!$G22)),2)))&gt;=(O$2-N('Revenue Streams'!$G22)))*((MIN(EOMONTH((O$2-N('Revenue Streams'!$G22)),1)+DAY('Revenue Streams'!$E22),EOMONTH((O$2-N('Revenue Streams'!$G22)),2)))&lt;=(O$3-N('Revenue Streams'!$G22)))*((MIN(EOMONTH((O$2-N('Revenue Streams'!$G22)),1)+DAY('Revenue Streams'!$E22),EOMONTH((O$2-N('Revenue Streams'!$G22)),2)))&gt;='Revenue Streams'!$E22)*((MIN(EOMONTH((O$2-N('Revenue Streams'!$G22)),1)+DAY('Revenue Streams'!$E22),EOMONTH((O$2-N('Revenue Streams'!$G22)),2)))&lt;=IF('Revenue Streams'!$F22="",DATE(9999,1,1),'Revenue Streams'!$F22))),IF(('Revenue Streams'!$E22&gt;=(O$2-N('Revenue Streams'!$G22)))*('Revenue Streams'!$E22&lt;=(O$3-N('Revenue Streams'!$G22)))=1,'Revenue Streams'!$D22,0)))</f>
        <v/>
      </c>
      <c r="Q24" s="22">
        <f>IF(OR('Revenue Streams'!$D22="",'Revenue Streams'!$E22=""),0,IF('Revenue Streams'!$C22="Monthly",'Revenue Streams'!$D22*(((MIN(DATE(YEAR((Q$2-N('Revenue Streams'!$G22))),MONTH((Q$2-N('Revenue Streams'!$G22))),1)+DAY('Revenue Streams'!$E22)-1,EOMONTH((Q$2-N('Revenue Streams'!$G22)),0)))&gt;=(Q$2-N('Revenue Streams'!$G22)))*((MIN(DATE(YEAR((Q$2-N('Revenue Streams'!$G22))),MONTH((Q$2-N('Revenue Streams'!$G22))),1)+DAY('Revenue Streams'!$E22)-1,EOMONTH((Q$2-N('Revenue Streams'!$G22)),0)))&lt;=(Q$3-N('Revenue Streams'!$G22)))*((MIN(DATE(YEAR((Q$2-N('Revenue Streams'!$G22))),MONTH((Q$2-N('Revenue Streams'!$G22))),1)+DAY('Revenue Streams'!$E22)-1,EOMONTH((Q$2-N('Revenue Streams'!$G22)),0)))&gt;='Revenue Streams'!$E22)*((MIN(DATE(YEAR((Q$2-N('Revenue Streams'!$G22))),MONTH((Q$2-N('Revenue Streams'!$G22))),1)+DAY('Revenue Streams'!$E22)-1,EOMONTH((Q$2-N('Revenue Streams'!$G22)),0)))&lt;=IF('Revenue Streams'!$F22="",DATE(9999,1,1),'Revenue Streams'!$F22))+((MIN(EOMONTH((Q$2-N('Revenue Streams'!$G22)),0)+DAY('Revenue Streams'!$E22),EOMONTH((Q$2-N('Revenue Streams'!$G22)),1)))&gt;=(Q$2-N('Revenue Streams'!$G22)))*((MIN(EOMONTH((Q$2-N('Revenue Streams'!$G22)),0)+DAY('Revenue Streams'!$E22),EOMONTH((Q$2-N('Revenue Streams'!$G22)),1)))&lt;=(Q$3-N('Revenue Streams'!$G22)))*((MIN(EOMONTH((Q$2-N('Revenue Streams'!$G22)),0)+DAY('Revenue Streams'!$E22),EOMONTH((Q$2-N('Revenue Streams'!$G22)),1)))&gt;='Revenue Streams'!$E22)*((MIN(EOMONTH((Q$2-N('Revenue Streams'!$G22)),0)+DAY('Revenue Streams'!$E22),EOMONTH((Q$2-N('Revenue Streams'!$G22)),1)))&lt;=IF('Revenue Streams'!$F22="",DATE(9999,1,1),'Revenue Streams'!$F22))+((MIN(EOMONTH((Q$2-N('Revenue Streams'!$G22)),1)+DAY('Revenue Streams'!$E22),EOMONTH((Q$2-N('Revenue Streams'!$G22)),2)))&gt;=(Q$2-N('Revenue Streams'!$G22)))*((MIN(EOMONTH((Q$2-N('Revenue Streams'!$G22)),1)+DAY('Revenue Streams'!$E22),EOMONTH((Q$2-N('Revenue Streams'!$G22)),2)))&lt;=(Q$3-N('Revenue Streams'!$G22)))*((MIN(EOMONTH((Q$2-N('Revenue Streams'!$G22)),1)+DAY('Revenue Streams'!$E22),EOMONTH((Q$2-N('Revenue Streams'!$G22)),2)))&gt;='Revenue Streams'!$E22)*((MIN(EOMONTH((Q$2-N('Revenue Streams'!$G22)),1)+DAY('Revenue Streams'!$E22),EOMONTH((Q$2-N('Revenue Streams'!$G22)),2)))&lt;=IF('Revenue Streams'!$F22="",DATE(9999,1,1),'Revenue Streams'!$F22))),IF(('Revenue Streams'!$E22&gt;=(Q$2-N('Revenue Streams'!$G22)))*('Revenue Streams'!$E22&lt;=(Q$3-N('Revenue Streams'!$G22)))=1,'Revenue Streams'!$D22,0)))</f>
        <v/>
      </c>
      <c r="R24" s="22">
        <f>IF(OR('Revenue Streams'!$D22="",'Revenue Streams'!$E22=""),0,IF('Revenue Streams'!$C22="Monthly",'Revenue Streams'!$D22*(((MIN(DATE(YEAR((R$2-N('Revenue Streams'!$G22))),MONTH((R$2-N('Revenue Streams'!$G22))),1)+DAY('Revenue Streams'!$E22)-1,EOMONTH((R$2-N('Revenue Streams'!$G22)),0)))&gt;=(R$2-N('Revenue Streams'!$G22)))*((MIN(DATE(YEAR((R$2-N('Revenue Streams'!$G22))),MONTH((R$2-N('Revenue Streams'!$G22))),1)+DAY('Revenue Streams'!$E22)-1,EOMONTH((R$2-N('Revenue Streams'!$G22)),0)))&lt;=(R$3-N('Revenue Streams'!$G22)))*((MIN(DATE(YEAR((R$2-N('Revenue Streams'!$G22))),MONTH((R$2-N('Revenue Streams'!$G22))),1)+DAY('Revenue Streams'!$E22)-1,EOMONTH((R$2-N('Revenue Streams'!$G22)),0)))&gt;='Revenue Streams'!$E22)*((MIN(DATE(YEAR((R$2-N('Revenue Streams'!$G22))),MONTH((R$2-N('Revenue Streams'!$G22))),1)+DAY('Revenue Streams'!$E22)-1,EOMONTH((R$2-N('Revenue Streams'!$G22)),0)))&lt;=IF('Revenue Streams'!$F22="",DATE(9999,1,1),'Revenue Streams'!$F22))+((MIN(EOMONTH((R$2-N('Revenue Streams'!$G22)),0)+DAY('Revenue Streams'!$E22),EOMONTH((R$2-N('Revenue Streams'!$G22)),1)))&gt;=(R$2-N('Revenue Streams'!$G22)))*((MIN(EOMONTH((R$2-N('Revenue Streams'!$G22)),0)+DAY('Revenue Streams'!$E22),EOMONTH((R$2-N('Revenue Streams'!$G22)),1)))&lt;=(R$3-N('Revenue Streams'!$G22)))*((MIN(EOMONTH((R$2-N('Revenue Streams'!$G22)),0)+DAY('Revenue Streams'!$E22),EOMONTH((R$2-N('Revenue Streams'!$G22)),1)))&gt;='Revenue Streams'!$E22)*((MIN(EOMONTH((R$2-N('Revenue Streams'!$G22)),0)+DAY('Revenue Streams'!$E22),EOMONTH((R$2-N('Revenue Streams'!$G22)),1)))&lt;=IF('Revenue Streams'!$F22="",DATE(9999,1,1),'Revenue Streams'!$F22))+((MIN(EOMONTH((R$2-N('Revenue Streams'!$G22)),1)+DAY('Revenue Streams'!$E22),EOMONTH((R$2-N('Revenue Streams'!$G22)),2)))&gt;=(R$2-N('Revenue Streams'!$G22)))*((MIN(EOMONTH((R$2-N('Revenue Streams'!$G22)),1)+DAY('Revenue Streams'!$E22),EOMONTH((R$2-N('Revenue Streams'!$G22)),2)))&lt;=(R$3-N('Revenue Streams'!$G22)))*((MIN(EOMONTH((R$2-N('Revenue Streams'!$G22)),1)+DAY('Revenue Streams'!$E22),EOMONTH((R$2-N('Revenue Streams'!$G22)),2)))&gt;='Revenue Streams'!$E22)*((MIN(EOMONTH((R$2-N('Revenue Streams'!$G22)),1)+DAY('Revenue Streams'!$E22),EOMONTH((R$2-N('Revenue Streams'!$G22)),2)))&lt;=IF('Revenue Streams'!$F22="",DATE(9999,1,1),'Revenue Streams'!$F22))),IF(('Revenue Streams'!$E22&gt;=(R$2-N('Revenue Streams'!$G22)))*('Revenue Streams'!$E22&lt;=(R$3-N('Revenue Streams'!$G22)))=1,'Revenue Streams'!$D22,0)))</f>
        <v/>
      </c>
      <c r="S24" s="22">
        <f>IF(OR('Revenue Streams'!$D22="",'Revenue Streams'!$E22=""),0,IF('Revenue Streams'!$C22="Monthly",'Revenue Streams'!$D22*(((MIN(DATE(YEAR((S$2-N('Revenue Streams'!$G22))),MONTH((S$2-N('Revenue Streams'!$G22))),1)+DAY('Revenue Streams'!$E22)-1,EOMONTH((S$2-N('Revenue Streams'!$G22)),0)))&gt;=(S$2-N('Revenue Streams'!$G22)))*((MIN(DATE(YEAR((S$2-N('Revenue Streams'!$G22))),MONTH((S$2-N('Revenue Streams'!$G22))),1)+DAY('Revenue Streams'!$E22)-1,EOMONTH((S$2-N('Revenue Streams'!$G22)),0)))&lt;=(S$3-N('Revenue Streams'!$G22)))*((MIN(DATE(YEAR((S$2-N('Revenue Streams'!$G22))),MONTH((S$2-N('Revenue Streams'!$G22))),1)+DAY('Revenue Streams'!$E22)-1,EOMONTH((S$2-N('Revenue Streams'!$G22)),0)))&gt;='Revenue Streams'!$E22)*((MIN(DATE(YEAR((S$2-N('Revenue Streams'!$G22))),MONTH((S$2-N('Revenue Streams'!$G22))),1)+DAY('Revenue Streams'!$E22)-1,EOMONTH((S$2-N('Revenue Streams'!$G22)),0)))&lt;=IF('Revenue Streams'!$F22="",DATE(9999,1,1),'Revenue Streams'!$F22))+((MIN(EOMONTH((S$2-N('Revenue Streams'!$G22)),0)+DAY('Revenue Streams'!$E22),EOMONTH((S$2-N('Revenue Streams'!$G22)),1)))&gt;=(S$2-N('Revenue Streams'!$G22)))*((MIN(EOMONTH((S$2-N('Revenue Streams'!$G22)),0)+DAY('Revenue Streams'!$E22),EOMONTH((S$2-N('Revenue Streams'!$G22)),1)))&lt;=(S$3-N('Revenue Streams'!$G22)))*((MIN(EOMONTH((S$2-N('Revenue Streams'!$G22)),0)+DAY('Revenue Streams'!$E22),EOMONTH((S$2-N('Revenue Streams'!$G22)),1)))&gt;='Revenue Streams'!$E22)*((MIN(EOMONTH((S$2-N('Revenue Streams'!$G22)),0)+DAY('Revenue Streams'!$E22),EOMONTH((S$2-N('Revenue Streams'!$G22)),1)))&lt;=IF('Revenue Streams'!$F22="",DATE(9999,1,1),'Revenue Streams'!$F22))+((MIN(EOMONTH((S$2-N('Revenue Streams'!$G22)),1)+DAY('Revenue Streams'!$E22),EOMONTH((S$2-N('Revenue Streams'!$G22)),2)))&gt;=(S$2-N('Revenue Streams'!$G22)))*((MIN(EOMONTH((S$2-N('Revenue Streams'!$G22)),1)+DAY('Revenue Streams'!$E22),EOMONTH((S$2-N('Revenue Streams'!$G22)),2)))&lt;=(S$3-N('Revenue Streams'!$G22)))*((MIN(EOMONTH((S$2-N('Revenue Streams'!$G22)),1)+DAY('Revenue Streams'!$E22),EOMONTH((S$2-N('Revenue Streams'!$G22)),2)))&gt;='Revenue Streams'!$E22)*((MIN(EOMONTH((S$2-N('Revenue Streams'!$G22)),1)+DAY('Revenue Streams'!$E22),EOMONTH((S$2-N('Revenue Streams'!$G22)),2)))&lt;=IF('Revenue Streams'!$F22="",DATE(9999,1,1),'Revenue Streams'!$F22))),IF(('Revenue Streams'!$E22&gt;=(S$2-N('Revenue Streams'!$G22)))*('Revenue Streams'!$E22&lt;=(S$3-N('Revenue Streams'!$G22)))=1,'Revenue Streams'!$D22,0)))</f>
        <v/>
      </c>
      <c r="T24" s="22">
        <f>IF(OR('Revenue Streams'!$D22="",'Revenue Streams'!$E22=""),0,IF('Revenue Streams'!$C22="Monthly",'Revenue Streams'!$D22*(((MIN(DATE(YEAR((T$2-N('Revenue Streams'!$G22))),MONTH((T$2-N('Revenue Streams'!$G22))),1)+DAY('Revenue Streams'!$E22)-1,EOMONTH((T$2-N('Revenue Streams'!$G22)),0)))&gt;=(T$2-N('Revenue Streams'!$G22)))*((MIN(DATE(YEAR((T$2-N('Revenue Streams'!$G22))),MONTH((T$2-N('Revenue Streams'!$G22))),1)+DAY('Revenue Streams'!$E22)-1,EOMONTH((T$2-N('Revenue Streams'!$G22)),0)))&lt;=(T$3-N('Revenue Streams'!$G22)))*((MIN(DATE(YEAR((T$2-N('Revenue Streams'!$G22))),MONTH((T$2-N('Revenue Streams'!$G22))),1)+DAY('Revenue Streams'!$E22)-1,EOMONTH((T$2-N('Revenue Streams'!$G22)),0)))&gt;='Revenue Streams'!$E22)*((MIN(DATE(YEAR((T$2-N('Revenue Streams'!$G22))),MONTH((T$2-N('Revenue Streams'!$G22))),1)+DAY('Revenue Streams'!$E22)-1,EOMONTH((T$2-N('Revenue Streams'!$G22)),0)))&lt;=IF('Revenue Streams'!$F22="",DATE(9999,1,1),'Revenue Streams'!$F22))+((MIN(EOMONTH((T$2-N('Revenue Streams'!$G22)),0)+DAY('Revenue Streams'!$E22),EOMONTH((T$2-N('Revenue Streams'!$G22)),1)))&gt;=(T$2-N('Revenue Streams'!$G22)))*((MIN(EOMONTH((T$2-N('Revenue Streams'!$G22)),0)+DAY('Revenue Streams'!$E22),EOMONTH((T$2-N('Revenue Streams'!$G22)),1)))&lt;=(T$3-N('Revenue Streams'!$G22)))*((MIN(EOMONTH((T$2-N('Revenue Streams'!$G22)),0)+DAY('Revenue Streams'!$E22),EOMONTH((T$2-N('Revenue Streams'!$G22)),1)))&gt;='Revenue Streams'!$E22)*((MIN(EOMONTH((T$2-N('Revenue Streams'!$G22)),0)+DAY('Revenue Streams'!$E22),EOMONTH((T$2-N('Revenue Streams'!$G22)),1)))&lt;=IF('Revenue Streams'!$F22="",DATE(9999,1,1),'Revenue Streams'!$F22))+((MIN(EOMONTH((T$2-N('Revenue Streams'!$G22)),1)+DAY('Revenue Streams'!$E22),EOMONTH((T$2-N('Revenue Streams'!$G22)),2)))&gt;=(T$2-N('Revenue Streams'!$G22)))*((MIN(EOMONTH((T$2-N('Revenue Streams'!$G22)),1)+DAY('Revenue Streams'!$E22),EOMONTH((T$2-N('Revenue Streams'!$G22)),2)))&lt;=(T$3-N('Revenue Streams'!$G22)))*((MIN(EOMONTH((T$2-N('Revenue Streams'!$G22)),1)+DAY('Revenue Streams'!$E22),EOMONTH((T$2-N('Revenue Streams'!$G22)),2)))&gt;='Revenue Streams'!$E22)*((MIN(EOMONTH((T$2-N('Revenue Streams'!$G22)),1)+DAY('Revenue Streams'!$E22),EOMONTH((T$2-N('Revenue Streams'!$G22)),2)))&lt;=IF('Revenue Streams'!$F22="",DATE(9999,1,1),'Revenue Streams'!$F22))),IF(('Revenue Streams'!$E22&gt;=(T$2-N('Revenue Streams'!$G22)))*('Revenue Streams'!$E22&lt;=(T$3-N('Revenue Streams'!$G22)))=1,'Revenue Streams'!$D22,0)))</f>
        <v/>
      </c>
      <c r="U24" s="22">
        <f>IF(OR('Revenue Streams'!$D22="",'Revenue Streams'!$E22=""),0,IF('Revenue Streams'!$C22="Monthly",'Revenue Streams'!$D22*(((MIN(DATE(YEAR((U$2-N('Revenue Streams'!$G22))),MONTH((U$2-N('Revenue Streams'!$G22))),1)+DAY('Revenue Streams'!$E22)-1,EOMONTH((U$2-N('Revenue Streams'!$G22)),0)))&gt;=(U$2-N('Revenue Streams'!$G22)))*((MIN(DATE(YEAR((U$2-N('Revenue Streams'!$G22))),MONTH((U$2-N('Revenue Streams'!$G22))),1)+DAY('Revenue Streams'!$E22)-1,EOMONTH((U$2-N('Revenue Streams'!$G22)),0)))&lt;=(U$3-N('Revenue Streams'!$G22)))*((MIN(DATE(YEAR((U$2-N('Revenue Streams'!$G22))),MONTH((U$2-N('Revenue Streams'!$G22))),1)+DAY('Revenue Streams'!$E22)-1,EOMONTH((U$2-N('Revenue Streams'!$G22)),0)))&gt;='Revenue Streams'!$E22)*((MIN(DATE(YEAR((U$2-N('Revenue Streams'!$G22))),MONTH((U$2-N('Revenue Streams'!$G22))),1)+DAY('Revenue Streams'!$E22)-1,EOMONTH((U$2-N('Revenue Streams'!$G22)),0)))&lt;=IF('Revenue Streams'!$F22="",DATE(9999,1,1),'Revenue Streams'!$F22))+((MIN(EOMONTH((U$2-N('Revenue Streams'!$G22)),0)+DAY('Revenue Streams'!$E22),EOMONTH((U$2-N('Revenue Streams'!$G22)),1)))&gt;=(U$2-N('Revenue Streams'!$G22)))*((MIN(EOMONTH((U$2-N('Revenue Streams'!$G22)),0)+DAY('Revenue Streams'!$E22),EOMONTH((U$2-N('Revenue Streams'!$G22)),1)))&lt;=(U$3-N('Revenue Streams'!$G22)))*((MIN(EOMONTH((U$2-N('Revenue Streams'!$G22)),0)+DAY('Revenue Streams'!$E22),EOMONTH((U$2-N('Revenue Streams'!$G22)),1)))&gt;='Revenue Streams'!$E22)*((MIN(EOMONTH((U$2-N('Revenue Streams'!$G22)),0)+DAY('Revenue Streams'!$E22),EOMONTH((U$2-N('Revenue Streams'!$G22)),1)))&lt;=IF('Revenue Streams'!$F22="",DATE(9999,1,1),'Revenue Streams'!$F22))+((MIN(EOMONTH((U$2-N('Revenue Streams'!$G22)),1)+DAY('Revenue Streams'!$E22),EOMONTH((U$2-N('Revenue Streams'!$G22)),2)))&gt;=(U$2-N('Revenue Streams'!$G22)))*((MIN(EOMONTH((U$2-N('Revenue Streams'!$G22)),1)+DAY('Revenue Streams'!$E22),EOMONTH((U$2-N('Revenue Streams'!$G22)),2)))&lt;=(U$3-N('Revenue Streams'!$G22)))*((MIN(EOMONTH((U$2-N('Revenue Streams'!$G22)),1)+DAY('Revenue Streams'!$E22),EOMONTH((U$2-N('Revenue Streams'!$G22)),2)))&gt;='Revenue Streams'!$E22)*((MIN(EOMONTH((U$2-N('Revenue Streams'!$G22)),1)+DAY('Revenue Streams'!$E22),EOMONTH((U$2-N('Revenue Streams'!$G22)),2)))&lt;=IF('Revenue Streams'!$F22="",DATE(9999,1,1),'Revenue Streams'!$F22))),IF(('Revenue Streams'!$E22&gt;=(U$2-N('Revenue Streams'!$G22)))*('Revenue Streams'!$E22&lt;=(U$3-N('Revenue Streams'!$G22)))=1,'Revenue Streams'!$D22,0)))</f>
        <v/>
      </c>
      <c r="V24" s="22">
        <f>IF(OR('Revenue Streams'!$D22="",'Revenue Streams'!$E22=""),0,IF('Revenue Streams'!$C22="Monthly",'Revenue Streams'!$D22*(((MIN(DATE(YEAR((V$2-N('Revenue Streams'!$G22))),MONTH((V$2-N('Revenue Streams'!$G22))),1)+DAY('Revenue Streams'!$E22)-1,EOMONTH((V$2-N('Revenue Streams'!$G22)),0)))&gt;=(V$2-N('Revenue Streams'!$G22)))*((MIN(DATE(YEAR((V$2-N('Revenue Streams'!$G22))),MONTH((V$2-N('Revenue Streams'!$G22))),1)+DAY('Revenue Streams'!$E22)-1,EOMONTH((V$2-N('Revenue Streams'!$G22)),0)))&lt;=(V$3-N('Revenue Streams'!$G22)))*((MIN(DATE(YEAR((V$2-N('Revenue Streams'!$G22))),MONTH((V$2-N('Revenue Streams'!$G22))),1)+DAY('Revenue Streams'!$E22)-1,EOMONTH((V$2-N('Revenue Streams'!$G22)),0)))&gt;='Revenue Streams'!$E22)*((MIN(DATE(YEAR((V$2-N('Revenue Streams'!$G22))),MONTH((V$2-N('Revenue Streams'!$G22))),1)+DAY('Revenue Streams'!$E22)-1,EOMONTH((V$2-N('Revenue Streams'!$G22)),0)))&lt;=IF('Revenue Streams'!$F22="",DATE(9999,1,1),'Revenue Streams'!$F22))+((MIN(EOMONTH((V$2-N('Revenue Streams'!$G22)),0)+DAY('Revenue Streams'!$E22),EOMONTH((V$2-N('Revenue Streams'!$G22)),1)))&gt;=(V$2-N('Revenue Streams'!$G22)))*((MIN(EOMONTH((V$2-N('Revenue Streams'!$G22)),0)+DAY('Revenue Streams'!$E22),EOMONTH((V$2-N('Revenue Streams'!$G22)),1)))&lt;=(V$3-N('Revenue Streams'!$G22)))*((MIN(EOMONTH((V$2-N('Revenue Streams'!$G22)),0)+DAY('Revenue Streams'!$E22),EOMONTH((V$2-N('Revenue Streams'!$G22)),1)))&gt;='Revenue Streams'!$E22)*((MIN(EOMONTH((V$2-N('Revenue Streams'!$G22)),0)+DAY('Revenue Streams'!$E22),EOMONTH((V$2-N('Revenue Streams'!$G22)),1)))&lt;=IF('Revenue Streams'!$F22="",DATE(9999,1,1),'Revenue Streams'!$F22))+((MIN(EOMONTH((V$2-N('Revenue Streams'!$G22)),1)+DAY('Revenue Streams'!$E22),EOMONTH((V$2-N('Revenue Streams'!$G22)),2)))&gt;=(V$2-N('Revenue Streams'!$G22)))*((MIN(EOMONTH((V$2-N('Revenue Streams'!$G22)),1)+DAY('Revenue Streams'!$E22),EOMONTH((V$2-N('Revenue Streams'!$G22)),2)))&lt;=(V$3-N('Revenue Streams'!$G22)))*((MIN(EOMONTH((V$2-N('Revenue Streams'!$G22)),1)+DAY('Revenue Streams'!$E22),EOMONTH((V$2-N('Revenue Streams'!$G22)),2)))&gt;='Revenue Streams'!$E22)*((MIN(EOMONTH((V$2-N('Revenue Streams'!$G22)),1)+DAY('Revenue Streams'!$E22),EOMONTH((V$2-N('Revenue Streams'!$G22)),2)))&lt;=IF('Revenue Streams'!$F22="",DATE(9999,1,1),'Revenue Streams'!$F22))),IF(('Revenue Streams'!$E22&gt;=(V$2-N('Revenue Streams'!$G22)))*('Revenue Streams'!$E22&lt;=(V$3-N('Revenue Streams'!$G22)))=1,'Revenue Streams'!$D22,0)))</f>
        <v/>
      </c>
      <c r="W24" s="22">
        <f>IF(OR('Revenue Streams'!$D22="",'Revenue Streams'!$E22=""),0,IF('Revenue Streams'!$C22="Monthly",'Revenue Streams'!$D22*(((MIN(DATE(YEAR((W$2-N('Revenue Streams'!$G22))),MONTH((W$2-N('Revenue Streams'!$G22))),1)+DAY('Revenue Streams'!$E22)-1,EOMONTH((W$2-N('Revenue Streams'!$G22)),0)))&gt;=(W$2-N('Revenue Streams'!$G22)))*((MIN(DATE(YEAR((W$2-N('Revenue Streams'!$G22))),MONTH((W$2-N('Revenue Streams'!$G22))),1)+DAY('Revenue Streams'!$E22)-1,EOMONTH((W$2-N('Revenue Streams'!$G22)),0)))&lt;=(W$3-N('Revenue Streams'!$G22)))*((MIN(DATE(YEAR((W$2-N('Revenue Streams'!$G22))),MONTH((W$2-N('Revenue Streams'!$G22))),1)+DAY('Revenue Streams'!$E22)-1,EOMONTH((W$2-N('Revenue Streams'!$G22)),0)))&gt;='Revenue Streams'!$E22)*((MIN(DATE(YEAR((W$2-N('Revenue Streams'!$G22))),MONTH((W$2-N('Revenue Streams'!$G22))),1)+DAY('Revenue Streams'!$E22)-1,EOMONTH((W$2-N('Revenue Streams'!$G22)),0)))&lt;=IF('Revenue Streams'!$F22="",DATE(9999,1,1),'Revenue Streams'!$F22))+((MIN(EOMONTH((W$2-N('Revenue Streams'!$G22)),0)+DAY('Revenue Streams'!$E22),EOMONTH((W$2-N('Revenue Streams'!$G22)),1)))&gt;=(W$2-N('Revenue Streams'!$G22)))*((MIN(EOMONTH((W$2-N('Revenue Streams'!$G22)),0)+DAY('Revenue Streams'!$E22),EOMONTH((W$2-N('Revenue Streams'!$G22)),1)))&lt;=(W$3-N('Revenue Streams'!$G22)))*((MIN(EOMONTH((W$2-N('Revenue Streams'!$G22)),0)+DAY('Revenue Streams'!$E22),EOMONTH((W$2-N('Revenue Streams'!$G22)),1)))&gt;='Revenue Streams'!$E22)*((MIN(EOMONTH((W$2-N('Revenue Streams'!$G22)),0)+DAY('Revenue Streams'!$E22),EOMONTH((W$2-N('Revenue Streams'!$G22)),1)))&lt;=IF('Revenue Streams'!$F22="",DATE(9999,1,1),'Revenue Streams'!$F22))+((MIN(EOMONTH((W$2-N('Revenue Streams'!$G22)),1)+DAY('Revenue Streams'!$E22),EOMONTH((W$2-N('Revenue Streams'!$G22)),2)))&gt;=(W$2-N('Revenue Streams'!$G22)))*((MIN(EOMONTH((W$2-N('Revenue Streams'!$G22)),1)+DAY('Revenue Streams'!$E22),EOMONTH((W$2-N('Revenue Streams'!$G22)),2)))&lt;=(W$3-N('Revenue Streams'!$G22)))*((MIN(EOMONTH((W$2-N('Revenue Streams'!$G22)),1)+DAY('Revenue Streams'!$E22),EOMONTH((W$2-N('Revenue Streams'!$G22)),2)))&gt;='Revenue Streams'!$E22)*((MIN(EOMONTH((W$2-N('Revenue Streams'!$G22)),1)+DAY('Revenue Streams'!$E22),EOMONTH((W$2-N('Revenue Streams'!$G22)),2)))&lt;=IF('Revenue Streams'!$F22="",DATE(9999,1,1),'Revenue Streams'!$F22))),IF(('Revenue Streams'!$E22&gt;=(W$2-N('Revenue Streams'!$G22)))*('Revenue Streams'!$E22&lt;=(W$3-N('Revenue Streams'!$G22)))=1,'Revenue Streams'!$D22,0)))</f>
        <v/>
      </c>
      <c r="X24" s="22">
        <f>IF(OR('Revenue Streams'!$D22="",'Revenue Streams'!$E22=""),0,IF('Revenue Streams'!$C22="Monthly",'Revenue Streams'!$D22*(((MIN(DATE(YEAR((X$2-N('Revenue Streams'!$G22))),MONTH((X$2-N('Revenue Streams'!$G22))),1)+DAY('Revenue Streams'!$E22)-1,EOMONTH((X$2-N('Revenue Streams'!$G22)),0)))&gt;=(X$2-N('Revenue Streams'!$G22)))*((MIN(DATE(YEAR((X$2-N('Revenue Streams'!$G22))),MONTH((X$2-N('Revenue Streams'!$G22))),1)+DAY('Revenue Streams'!$E22)-1,EOMONTH((X$2-N('Revenue Streams'!$G22)),0)))&lt;=(X$3-N('Revenue Streams'!$G22)))*((MIN(DATE(YEAR((X$2-N('Revenue Streams'!$G22))),MONTH((X$2-N('Revenue Streams'!$G22))),1)+DAY('Revenue Streams'!$E22)-1,EOMONTH((X$2-N('Revenue Streams'!$G22)),0)))&gt;='Revenue Streams'!$E22)*((MIN(DATE(YEAR((X$2-N('Revenue Streams'!$G22))),MONTH((X$2-N('Revenue Streams'!$G22))),1)+DAY('Revenue Streams'!$E22)-1,EOMONTH((X$2-N('Revenue Streams'!$G22)),0)))&lt;=IF('Revenue Streams'!$F22="",DATE(9999,1,1),'Revenue Streams'!$F22))+((MIN(EOMONTH((X$2-N('Revenue Streams'!$G22)),0)+DAY('Revenue Streams'!$E22),EOMONTH((X$2-N('Revenue Streams'!$G22)),1)))&gt;=(X$2-N('Revenue Streams'!$G22)))*((MIN(EOMONTH((X$2-N('Revenue Streams'!$G22)),0)+DAY('Revenue Streams'!$E22),EOMONTH((X$2-N('Revenue Streams'!$G22)),1)))&lt;=(X$3-N('Revenue Streams'!$G22)))*((MIN(EOMONTH((X$2-N('Revenue Streams'!$G22)),0)+DAY('Revenue Streams'!$E22),EOMONTH((X$2-N('Revenue Streams'!$G22)),1)))&gt;='Revenue Streams'!$E22)*((MIN(EOMONTH((X$2-N('Revenue Streams'!$G22)),0)+DAY('Revenue Streams'!$E22),EOMONTH((X$2-N('Revenue Streams'!$G22)),1)))&lt;=IF('Revenue Streams'!$F22="",DATE(9999,1,1),'Revenue Streams'!$F22))+((MIN(EOMONTH((X$2-N('Revenue Streams'!$G22)),1)+DAY('Revenue Streams'!$E22),EOMONTH((X$2-N('Revenue Streams'!$G22)),2)))&gt;=(X$2-N('Revenue Streams'!$G22)))*((MIN(EOMONTH((X$2-N('Revenue Streams'!$G22)),1)+DAY('Revenue Streams'!$E22),EOMONTH((X$2-N('Revenue Streams'!$G22)),2)))&lt;=(X$3-N('Revenue Streams'!$G22)))*((MIN(EOMONTH((X$2-N('Revenue Streams'!$G22)),1)+DAY('Revenue Streams'!$E22),EOMONTH((X$2-N('Revenue Streams'!$G22)),2)))&gt;='Revenue Streams'!$E22)*((MIN(EOMONTH((X$2-N('Revenue Streams'!$G22)),1)+DAY('Revenue Streams'!$E22),EOMONTH((X$2-N('Revenue Streams'!$G22)),2)))&lt;=IF('Revenue Streams'!$F22="",DATE(9999,1,1),'Revenue Streams'!$F22))),IF(('Revenue Streams'!$E22&gt;=(X$2-N('Revenue Streams'!$G22)))*('Revenue Streams'!$E22&lt;=(X$3-N('Revenue Streams'!$G22)))=1,'Revenue Streams'!$D22,0)))</f>
        <v/>
      </c>
      <c r="Y24" s="22">
        <f>IF(OR('Revenue Streams'!$D22="",'Revenue Streams'!$E22=""),0,IF('Revenue Streams'!$C22="Monthly",'Revenue Streams'!$D22*(((MIN(DATE(YEAR((Y$2-N('Revenue Streams'!$G22))),MONTH((Y$2-N('Revenue Streams'!$G22))),1)+DAY('Revenue Streams'!$E22)-1,EOMONTH((Y$2-N('Revenue Streams'!$G22)),0)))&gt;=(Y$2-N('Revenue Streams'!$G22)))*((MIN(DATE(YEAR((Y$2-N('Revenue Streams'!$G22))),MONTH((Y$2-N('Revenue Streams'!$G22))),1)+DAY('Revenue Streams'!$E22)-1,EOMONTH((Y$2-N('Revenue Streams'!$G22)),0)))&lt;=(Y$3-N('Revenue Streams'!$G22)))*((MIN(DATE(YEAR((Y$2-N('Revenue Streams'!$G22))),MONTH((Y$2-N('Revenue Streams'!$G22))),1)+DAY('Revenue Streams'!$E22)-1,EOMONTH((Y$2-N('Revenue Streams'!$G22)),0)))&gt;='Revenue Streams'!$E22)*((MIN(DATE(YEAR((Y$2-N('Revenue Streams'!$G22))),MONTH((Y$2-N('Revenue Streams'!$G22))),1)+DAY('Revenue Streams'!$E22)-1,EOMONTH((Y$2-N('Revenue Streams'!$G22)),0)))&lt;=IF('Revenue Streams'!$F22="",DATE(9999,1,1),'Revenue Streams'!$F22))+((MIN(EOMONTH((Y$2-N('Revenue Streams'!$G22)),0)+DAY('Revenue Streams'!$E22),EOMONTH((Y$2-N('Revenue Streams'!$G22)),1)))&gt;=(Y$2-N('Revenue Streams'!$G22)))*((MIN(EOMONTH((Y$2-N('Revenue Streams'!$G22)),0)+DAY('Revenue Streams'!$E22),EOMONTH((Y$2-N('Revenue Streams'!$G22)),1)))&lt;=(Y$3-N('Revenue Streams'!$G22)))*((MIN(EOMONTH((Y$2-N('Revenue Streams'!$G22)),0)+DAY('Revenue Streams'!$E22),EOMONTH((Y$2-N('Revenue Streams'!$G22)),1)))&gt;='Revenue Streams'!$E22)*((MIN(EOMONTH((Y$2-N('Revenue Streams'!$G22)),0)+DAY('Revenue Streams'!$E22),EOMONTH((Y$2-N('Revenue Streams'!$G22)),1)))&lt;=IF('Revenue Streams'!$F22="",DATE(9999,1,1),'Revenue Streams'!$F22))+((MIN(EOMONTH((Y$2-N('Revenue Streams'!$G22)),1)+DAY('Revenue Streams'!$E22),EOMONTH((Y$2-N('Revenue Streams'!$G22)),2)))&gt;=(Y$2-N('Revenue Streams'!$G22)))*((MIN(EOMONTH((Y$2-N('Revenue Streams'!$G22)),1)+DAY('Revenue Streams'!$E22),EOMONTH((Y$2-N('Revenue Streams'!$G22)),2)))&lt;=(Y$3-N('Revenue Streams'!$G22)))*((MIN(EOMONTH((Y$2-N('Revenue Streams'!$G22)),1)+DAY('Revenue Streams'!$E22),EOMONTH((Y$2-N('Revenue Streams'!$G22)),2)))&gt;='Revenue Streams'!$E22)*((MIN(EOMONTH((Y$2-N('Revenue Streams'!$G22)),1)+DAY('Revenue Streams'!$E22),EOMONTH((Y$2-N('Revenue Streams'!$G22)),2)))&lt;=IF('Revenue Streams'!$F22="",DATE(9999,1,1),'Revenue Streams'!$F22))),IF(('Revenue Streams'!$E22&gt;=(Y$2-N('Revenue Streams'!$G22)))*('Revenue Streams'!$E22&lt;=(Y$3-N('Revenue Streams'!$G22)))=1,'Revenue Streams'!$D22,0)))</f>
        <v/>
      </c>
      <c r="Z24" s="22">
        <f>IF(OR('Revenue Streams'!$D22="",'Revenue Streams'!$E22=""),0,IF('Revenue Streams'!$C22="Monthly",'Revenue Streams'!$D22*(((MIN(DATE(YEAR((Z$2-N('Revenue Streams'!$G22))),MONTH((Z$2-N('Revenue Streams'!$G22))),1)+DAY('Revenue Streams'!$E22)-1,EOMONTH((Z$2-N('Revenue Streams'!$G22)),0)))&gt;=(Z$2-N('Revenue Streams'!$G22)))*((MIN(DATE(YEAR((Z$2-N('Revenue Streams'!$G22))),MONTH((Z$2-N('Revenue Streams'!$G22))),1)+DAY('Revenue Streams'!$E22)-1,EOMONTH((Z$2-N('Revenue Streams'!$G22)),0)))&lt;=(Z$3-N('Revenue Streams'!$G22)))*((MIN(DATE(YEAR((Z$2-N('Revenue Streams'!$G22))),MONTH((Z$2-N('Revenue Streams'!$G22))),1)+DAY('Revenue Streams'!$E22)-1,EOMONTH((Z$2-N('Revenue Streams'!$G22)),0)))&gt;='Revenue Streams'!$E22)*((MIN(DATE(YEAR((Z$2-N('Revenue Streams'!$G22))),MONTH((Z$2-N('Revenue Streams'!$G22))),1)+DAY('Revenue Streams'!$E22)-1,EOMONTH((Z$2-N('Revenue Streams'!$G22)),0)))&lt;=IF('Revenue Streams'!$F22="",DATE(9999,1,1),'Revenue Streams'!$F22))+((MIN(EOMONTH((Z$2-N('Revenue Streams'!$G22)),0)+DAY('Revenue Streams'!$E22),EOMONTH((Z$2-N('Revenue Streams'!$G22)),1)))&gt;=(Z$2-N('Revenue Streams'!$G22)))*((MIN(EOMONTH((Z$2-N('Revenue Streams'!$G22)),0)+DAY('Revenue Streams'!$E22),EOMONTH((Z$2-N('Revenue Streams'!$G22)),1)))&lt;=(Z$3-N('Revenue Streams'!$G22)))*((MIN(EOMONTH((Z$2-N('Revenue Streams'!$G22)),0)+DAY('Revenue Streams'!$E22),EOMONTH((Z$2-N('Revenue Streams'!$G22)),1)))&gt;='Revenue Streams'!$E22)*((MIN(EOMONTH((Z$2-N('Revenue Streams'!$G22)),0)+DAY('Revenue Streams'!$E22),EOMONTH((Z$2-N('Revenue Streams'!$G22)),1)))&lt;=IF('Revenue Streams'!$F22="",DATE(9999,1,1),'Revenue Streams'!$F22))+((MIN(EOMONTH((Z$2-N('Revenue Streams'!$G22)),1)+DAY('Revenue Streams'!$E22),EOMONTH((Z$2-N('Revenue Streams'!$G22)),2)))&gt;=(Z$2-N('Revenue Streams'!$G22)))*((MIN(EOMONTH((Z$2-N('Revenue Streams'!$G22)),1)+DAY('Revenue Streams'!$E22),EOMONTH((Z$2-N('Revenue Streams'!$G22)),2)))&lt;=(Z$3-N('Revenue Streams'!$G22)))*((MIN(EOMONTH((Z$2-N('Revenue Streams'!$G22)),1)+DAY('Revenue Streams'!$E22),EOMONTH((Z$2-N('Revenue Streams'!$G22)),2)))&gt;='Revenue Streams'!$E22)*((MIN(EOMONTH((Z$2-N('Revenue Streams'!$G22)),1)+DAY('Revenue Streams'!$E22),EOMONTH((Z$2-N('Revenue Streams'!$G22)),2)))&lt;=IF('Revenue Streams'!$F22="",DATE(9999,1,1),'Revenue Streams'!$F22))),IF(('Revenue Streams'!$E22&gt;=(Z$2-N('Revenue Streams'!$G22)))*('Revenue Streams'!$E22&lt;=(Z$3-N('Revenue Streams'!$G22)))=1,'Revenue Streams'!$D22,0)))</f>
        <v/>
      </c>
      <c r="AA24" s="22">
        <f>IF(OR('Revenue Streams'!$D22="",'Revenue Streams'!$E22=""),0,IF('Revenue Streams'!$C22="Monthly",'Revenue Streams'!$D22*(((MIN(DATE(YEAR((AA$2-N('Revenue Streams'!$G22))),MONTH((AA$2-N('Revenue Streams'!$G22))),1)+DAY('Revenue Streams'!$E22)-1,EOMONTH((AA$2-N('Revenue Streams'!$G22)),0)))&gt;=(AA$2-N('Revenue Streams'!$G22)))*((MIN(DATE(YEAR((AA$2-N('Revenue Streams'!$G22))),MONTH((AA$2-N('Revenue Streams'!$G22))),1)+DAY('Revenue Streams'!$E22)-1,EOMONTH((AA$2-N('Revenue Streams'!$G22)),0)))&lt;=(AA$3-N('Revenue Streams'!$G22)))*((MIN(DATE(YEAR((AA$2-N('Revenue Streams'!$G22))),MONTH((AA$2-N('Revenue Streams'!$G22))),1)+DAY('Revenue Streams'!$E22)-1,EOMONTH((AA$2-N('Revenue Streams'!$G22)),0)))&gt;='Revenue Streams'!$E22)*((MIN(DATE(YEAR((AA$2-N('Revenue Streams'!$G22))),MONTH((AA$2-N('Revenue Streams'!$G22))),1)+DAY('Revenue Streams'!$E22)-1,EOMONTH((AA$2-N('Revenue Streams'!$G22)),0)))&lt;=IF('Revenue Streams'!$F22="",DATE(9999,1,1),'Revenue Streams'!$F22))+((MIN(EOMONTH((AA$2-N('Revenue Streams'!$G22)),0)+DAY('Revenue Streams'!$E22),EOMONTH((AA$2-N('Revenue Streams'!$G22)),1)))&gt;=(AA$2-N('Revenue Streams'!$G22)))*((MIN(EOMONTH((AA$2-N('Revenue Streams'!$G22)),0)+DAY('Revenue Streams'!$E22),EOMONTH((AA$2-N('Revenue Streams'!$G22)),1)))&lt;=(AA$3-N('Revenue Streams'!$G22)))*((MIN(EOMONTH((AA$2-N('Revenue Streams'!$G22)),0)+DAY('Revenue Streams'!$E22),EOMONTH((AA$2-N('Revenue Streams'!$G22)),1)))&gt;='Revenue Streams'!$E22)*((MIN(EOMONTH((AA$2-N('Revenue Streams'!$G22)),0)+DAY('Revenue Streams'!$E22),EOMONTH((AA$2-N('Revenue Streams'!$G22)),1)))&lt;=IF('Revenue Streams'!$F22="",DATE(9999,1,1),'Revenue Streams'!$F22))+((MIN(EOMONTH((AA$2-N('Revenue Streams'!$G22)),1)+DAY('Revenue Streams'!$E22),EOMONTH((AA$2-N('Revenue Streams'!$G22)),2)))&gt;=(AA$2-N('Revenue Streams'!$G22)))*((MIN(EOMONTH((AA$2-N('Revenue Streams'!$G22)),1)+DAY('Revenue Streams'!$E22),EOMONTH((AA$2-N('Revenue Streams'!$G22)),2)))&lt;=(AA$3-N('Revenue Streams'!$G22)))*((MIN(EOMONTH((AA$2-N('Revenue Streams'!$G22)),1)+DAY('Revenue Streams'!$E22),EOMONTH((AA$2-N('Revenue Streams'!$G22)),2)))&gt;='Revenue Streams'!$E22)*((MIN(EOMONTH((AA$2-N('Revenue Streams'!$G22)),1)+DAY('Revenue Streams'!$E22),EOMONTH((AA$2-N('Revenue Streams'!$G22)),2)))&lt;=IF('Revenue Streams'!$F22="",DATE(9999,1,1),'Revenue Streams'!$F22))),IF(('Revenue Streams'!$E22&gt;=(AA$2-N('Revenue Streams'!$G22)))*('Revenue Streams'!$E22&lt;=(AA$3-N('Revenue Streams'!$G22)))=1,'Revenue Streams'!$D22,0)))</f>
        <v/>
      </c>
      <c r="AB24" s="22">
        <f>IF(OR('Revenue Streams'!$D22="",'Revenue Streams'!$E22=""),0,IF('Revenue Streams'!$C22="Monthly",'Revenue Streams'!$D22*(((MIN(DATE(YEAR((AB$2-N('Revenue Streams'!$G22))),MONTH((AB$2-N('Revenue Streams'!$G22))),1)+DAY('Revenue Streams'!$E22)-1,EOMONTH((AB$2-N('Revenue Streams'!$G22)),0)))&gt;=(AB$2-N('Revenue Streams'!$G22)))*((MIN(DATE(YEAR((AB$2-N('Revenue Streams'!$G22))),MONTH((AB$2-N('Revenue Streams'!$G22))),1)+DAY('Revenue Streams'!$E22)-1,EOMONTH((AB$2-N('Revenue Streams'!$G22)),0)))&lt;=(AB$3-N('Revenue Streams'!$G22)))*((MIN(DATE(YEAR((AB$2-N('Revenue Streams'!$G22))),MONTH((AB$2-N('Revenue Streams'!$G22))),1)+DAY('Revenue Streams'!$E22)-1,EOMONTH((AB$2-N('Revenue Streams'!$G22)),0)))&gt;='Revenue Streams'!$E22)*((MIN(DATE(YEAR((AB$2-N('Revenue Streams'!$G22))),MONTH((AB$2-N('Revenue Streams'!$G22))),1)+DAY('Revenue Streams'!$E22)-1,EOMONTH((AB$2-N('Revenue Streams'!$G22)),0)))&lt;=IF('Revenue Streams'!$F22="",DATE(9999,1,1),'Revenue Streams'!$F22))+((MIN(EOMONTH((AB$2-N('Revenue Streams'!$G22)),0)+DAY('Revenue Streams'!$E22),EOMONTH((AB$2-N('Revenue Streams'!$G22)),1)))&gt;=(AB$2-N('Revenue Streams'!$G22)))*((MIN(EOMONTH((AB$2-N('Revenue Streams'!$G22)),0)+DAY('Revenue Streams'!$E22),EOMONTH((AB$2-N('Revenue Streams'!$G22)),1)))&lt;=(AB$3-N('Revenue Streams'!$G22)))*((MIN(EOMONTH((AB$2-N('Revenue Streams'!$G22)),0)+DAY('Revenue Streams'!$E22),EOMONTH((AB$2-N('Revenue Streams'!$G22)),1)))&gt;='Revenue Streams'!$E22)*((MIN(EOMONTH((AB$2-N('Revenue Streams'!$G22)),0)+DAY('Revenue Streams'!$E22),EOMONTH((AB$2-N('Revenue Streams'!$G22)),1)))&lt;=IF('Revenue Streams'!$F22="",DATE(9999,1,1),'Revenue Streams'!$F22))+((MIN(EOMONTH((AB$2-N('Revenue Streams'!$G22)),1)+DAY('Revenue Streams'!$E22),EOMONTH((AB$2-N('Revenue Streams'!$G22)),2)))&gt;=(AB$2-N('Revenue Streams'!$G22)))*((MIN(EOMONTH((AB$2-N('Revenue Streams'!$G22)),1)+DAY('Revenue Streams'!$E22),EOMONTH((AB$2-N('Revenue Streams'!$G22)),2)))&lt;=(AB$3-N('Revenue Streams'!$G22)))*((MIN(EOMONTH((AB$2-N('Revenue Streams'!$G22)),1)+DAY('Revenue Streams'!$E22),EOMONTH((AB$2-N('Revenue Streams'!$G22)),2)))&gt;='Revenue Streams'!$E22)*((MIN(EOMONTH((AB$2-N('Revenue Streams'!$G22)),1)+DAY('Revenue Streams'!$E22),EOMONTH((AB$2-N('Revenue Streams'!$G22)),2)))&lt;=IF('Revenue Streams'!$F22="",DATE(9999,1,1),'Revenue Streams'!$F22))),IF(('Revenue Streams'!$E22&gt;=(AB$2-N('Revenue Streams'!$G22)))*('Revenue Streams'!$E22&lt;=(AB$3-N('Revenue Streams'!$G22)))=1,'Revenue Streams'!$D22,0)))</f>
        <v/>
      </c>
    </row>
    <row r="25" ht="15" customHeight="1" s="23">
      <c r="A25" s="22">
        <f>IF('Revenue Streams'!$B23="","",'Revenue Streams'!$B23)</f>
        <v/>
      </c>
      <c r="B25" s="22">
        <f>IF('Revenue Streams'!$A23="","",'Revenue Streams'!$A23)</f>
        <v/>
      </c>
      <c r="C25" s="22">
        <f>IF(OR('Revenue Streams'!$D23="",'Revenue Streams'!$E23=""),0,IF('Revenue Streams'!$C23="Monthly",'Revenue Streams'!$D23*(((MIN(DATE(YEAR((C$2-N('Revenue Streams'!$G23))),MONTH((C$2-N('Revenue Streams'!$G23))),1)+DAY('Revenue Streams'!$E23)-1,EOMONTH((C$2-N('Revenue Streams'!$G23)),0)))&gt;=(C$2-N('Revenue Streams'!$G23)))*((MIN(DATE(YEAR((C$2-N('Revenue Streams'!$G23))),MONTH((C$2-N('Revenue Streams'!$G23))),1)+DAY('Revenue Streams'!$E23)-1,EOMONTH((C$2-N('Revenue Streams'!$G23)),0)))&lt;=(C$3-N('Revenue Streams'!$G23)))*((MIN(DATE(YEAR((C$2-N('Revenue Streams'!$G23))),MONTH((C$2-N('Revenue Streams'!$G23))),1)+DAY('Revenue Streams'!$E23)-1,EOMONTH((C$2-N('Revenue Streams'!$G23)),0)))&gt;='Revenue Streams'!$E23)*((MIN(DATE(YEAR((C$2-N('Revenue Streams'!$G23))),MONTH((C$2-N('Revenue Streams'!$G23))),1)+DAY('Revenue Streams'!$E23)-1,EOMONTH((C$2-N('Revenue Streams'!$G23)),0)))&lt;=IF('Revenue Streams'!$F23="",DATE(9999,1,1),'Revenue Streams'!$F23))+((MIN(EOMONTH((C$2-N('Revenue Streams'!$G23)),0)+DAY('Revenue Streams'!$E23),EOMONTH((C$2-N('Revenue Streams'!$G23)),1)))&gt;=(C$2-N('Revenue Streams'!$G23)))*((MIN(EOMONTH((C$2-N('Revenue Streams'!$G23)),0)+DAY('Revenue Streams'!$E23),EOMONTH((C$2-N('Revenue Streams'!$G23)),1)))&lt;=(C$3-N('Revenue Streams'!$G23)))*((MIN(EOMONTH((C$2-N('Revenue Streams'!$G23)),0)+DAY('Revenue Streams'!$E23),EOMONTH((C$2-N('Revenue Streams'!$G23)),1)))&gt;='Revenue Streams'!$E23)*((MIN(EOMONTH((C$2-N('Revenue Streams'!$G23)),0)+DAY('Revenue Streams'!$E23),EOMONTH((C$2-N('Revenue Streams'!$G23)),1)))&lt;=IF('Revenue Streams'!$F23="",DATE(9999,1,1),'Revenue Streams'!$F23))+((MIN(EOMONTH((C$2-N('Revenue Streams'!$G23)),1)+DAY('Revenue Streams'!$E23),EOMONTH((C$2-N('Revenue Streams'!$G23)),2)))&gt;=(C$2-N('Revenue Streams'!$G23)))*((MIN(EOMONTH((C$2-N('Revenue Streams'!$G23)),1)+DAY('Revenue Streams'!$E23),EOMONTH((C$2-N('Revenue Streams'!$G23)),2)))&lt;=(C$3-N('Revenue Streams'!$G23)))*((MIN(EOMONTH((C$2-N('Revenue Streams'!$G23)),1)+DAY('Revenue Streams'!$E23),EOMONTH((C$2-N('Revenue Streams'!$G23)),2)))&gt;='Revenue Streams'!$E23)*((MIN(EOMONTH((C$2-N('Revenue Streams'!$G23)),1)+DAY('Revenue Streams'!$E23),EOMONTH((C$2-N('Revenue Streams'!$G23)),2)))&lt;=IF('Revenue Streams'!$F23="",DATE(9999,1,1),'Revenue Streams'!$F23))),IF(('Revenue Streams'!$E23&gt;=(C$2-N('Revenue Streams'!$G23)))*('Revenue Streams'!$E23&lt;=(C$3-N('Revenue Streams'!$G23)))=1,'Revenue Streams'!$D23,0)))</f>
        <v/>
      </c>
      <c r="D25" s="22">
        <f>IF(OR('Revenue Streams'!$D23="",'Revenue Streams'!$E23=""),0,IF('Revenue Streams'!$C23="Monthly",'Revenue Streams'!$D23*(((MIN(DATE(YEAR((D$2-N('Revenue Streams'!$G23))),MONTH((D$2-N('Revenue Streams'!$G23))),1)+DAY('Revenue Streams'!$E23)-1,EOMONTH((D$2-N('Revenue Streams'!$G23)),0)))&gt;=(D$2-N('Revenue Streams'!$G23)))*((MIN(DATE(YEAR((D$2-N('Revenue Streams'!$G23))),MONTH((D$2-N('Revenue Streams'!$G23))),1)+DAY('Revenue Streams'!$E23)-1,EOMONTH((D$2-N('Revenue Streams'!$G23)),0)))&lt;=(D$3-N('Revenue Streams'!$G23)))*((MIN(DATE(YEAR((D$2-N('Revenue Streams'!$G23))),MONTH((D$2-N('Revenue Streams'!$G23))),1)+DAY('Revenue Streams'!$E23)-1,EOMONTH((D$2-N('Revenue Streams'!$G23)),0)))&gt;='Revenue Streams'!$E23)*((MIN(DATE(YEAR((D$2-N('Revenue Streams'!$G23))),MONTH((D$2-N('Revenue Streams'!$G23))),1)+DAY('Revenue Streams'!$E23)-1,EOMONTH((D$2-N('Revenue Streams'!$G23)),0)))&lt;=IF('Revenue Streams'!$F23="",DATE(9999,1,1),'Revenue Streams'!$F23))+((MIN(EOMONTH((D$2-N('Revenue Streams'!$G23)),0)+DAY('Revenue Streams'!$E23),EOMONTH((D$2-N('Revenue Streams'!$G23)),1)))&gt;=(D$2-N('Revenue Streams'!$G23)))*((MIN(EOMONTH((D$2-N('Revenue Streams'!$G23)),0)+DAY('Revenue Streams'!$E23),EOMONTH((D$2-N('Revenue Streams'!$G23)),1)))&lt;=(D$3-N('Revenue Streams'!$G23)))*((MIN(EOMONTH((D$2-N('Revenue Streams'!$G23)),0)+DAY('Revenue Streams'!$E23),EOMONTH((D$2-N('Revenue Streams'!$G23)),1)))&gt;='Revenue Streams'!$E23)*((MIN(EOMONTH((D$2-N('Revenue Streams'!$G23)),0)+DAY('Revenue Streams'!$E23),EOMONTH((D$2-N('Revenue Streams'!$G23)),1)))&lt;=IF('Revenue Streams'!$F23="",DATE(9999,1,1),'Revenue Streams'!$F23))+((MIN(EOMONTH((D$2-N('Revenue Streams'!$G23)),1)+DAY('Revenue Streams'!$E23),EOMONTH((D$2-N('Revenue Streams'!$G23)),2)))&gt;=(D$2-N('Revenue Streams'!$G23)))*((MIN(EOMONTH((D$2-N('Revenue Streams'!$G23)),1)+DAY('Revenue Streams'!$E23),EOMONTH((D$2-N('Revenue Streams'!$G23)),2)))&lt;=(D$3-N('Revenue Streams'!$G23)))*((MIN(EOMONTH((D$2-N('Revenue Streams'!$G23)),1)+DAY('Revenue Streams'!$E23),EOMONTH((D$2-N('Revenue Streams'!$G23)),2)))&gt;='Revenue Streams'!$E23)*((MIN(EOMONTH((D$2-N('Revenue Streams'!$G23)),1)+DAY('Revenue Streams'!$E23),EOMONTH((D$2-N('Revenue Streams'!$G23)),2)))&lt;=IF('Revenue Streams'!$F23="",DATE(9999,1,1),'Revenue Streams'!$F23))),IF(('Revenue Streams'!$E23&gt;=(D$2-N('Revenue Streams'!$G23)))*('Revenue Streams'!$E23&lt;=(D$3-N('Revenue Streams'!$G23)))=1,'Revenue Streams'!$D23,0)))</f>
        <v/>
      </c>
      <c r="E25" s="22">
        <f>IF(OR('Revenue Streams'!$D23="",'Revenue Streams'!$E23=""),0,IF('Revenue Streams'!$C23="Monthly",'Revenue Streams'!$D23*(((MIN(DATE(YEAR((E$2-N('Revenue Streams'!$G23))),MONTH((E$2-N('Revenue Streams'!$G23))),1)+DAY('Revenue Streams'!$E23)-1,EOMONTH((E$2-N('Revenue Streams'!$G23)),0)))&gt;=(E$2-N('Revenue Streams'!$G23)))*((MIN(DATE(YEAR((E$2-N('Revenue Streams'!$G23))),MONTH((E$2-N('Revenue Streams'!$G23))),1)+DAY('Revenue Streams'!$E23)-1,EOMONTH((E$2-N('Revenue Streams'!$G23)),0)))&lt;=(E$3-N('Revenue Streams'!$G23)))*((MIN(DATE(YEAR((E$2-N('Revenue Streams'!$G23))),MONTH((E$2-N('Revenue Streams'!$G23))),1)+DAY('Revenue Streams'!$E23)-1,EOMONTH((E$2-N('Revenue Streams'!$G23)),0)))&gt;='Revenue Streams'!$E23)*((MIN(DATE(YEAR((E$2-N('Revenue Streams'!$G23))),MONTH((E$2-N('Revenue Streams'!$G23))),1)+DAY('Revenue Streams'!$E23)-1,EOMONTH((E$2-N('Revenue Streams'!$G23)),0)))&lt;=IF('Revenue Streams'!$F23="",DATE(9999,1,1),'Revenue Streams'!$F23))+((MIN(EOMONTH((E$2-N('Revenue Streams'!$G23)),0)+DAY('Revenue Streams'!$E23),EOMONTH((E$2-N('Revenue Streams'!$G23)),1)))&gt;=(E$2-N('Revenue Streams'!$G23)))*((MIN(EOMONTH((E$2-N('Revenue Streams'!$G23)),0)+DAY('Revenue Streams'!$E23),EOMONTH((E$2-N('Revenue Streams'!$G23)),1)))&lt;=(E$3-N('Revenue Streams'!$G23)))*((MIN(EOMONTH((E$2-N('Revenue Streams'!$G23)),0)+DAY('Revenue Streams'!$E23),EOMONTH((E$2-N('Revenue Streams'!$G23)),1)))&gt;='Revenue Streams'!$E23)*((MIN(EOMONTH((E$2-N('Revenue Streams'!$G23)),0)+DAY('Revenue Streams'!$E23),EOMONTH((E$2-N('Revenue Streams'!$G23)),1)))&lt;=IF('Revenue Streams'!$F23="",DATE(9999,1,1),'Revenue Streams'!$F23))+((MIN(EOMONTH((E$2-N('Revenue Streams'!$G23)),1)+DAY('Revenue Streams'!$E23),EOMONTH((E$2-N('Revenue Streams'!$G23)),2)))&gt;=(E$2-N('Revenue Streams'!$G23)))*((MIN(EOMONTH((E$2-N('Revenue Streams'!$G23)),1)+DAY('Revenue Streams'!$E23),EOMONTH((E$2-N('Revenue Streams'!$G23)),2)))&lt;=(E$3-N('Revenue Streams'!$G23)))*((MIN(EOMONTH((E$2-N('Revenue Streams'!$G23)),1)+DAY('Revenue Streams'!$E23),EOMONTH((E$2-N('Revenue Streams'!$G23)),2)))&gt;='Revenue Streams'!$E23)*((MIN(EOMONTH((E$2-N('Revenue Streams'!$G23)),1)+DAY('Revenue Streams'!$E23),EOMONTH((E$2-N('Revenue Streams'!$G23)),2)))&lt;=IF('Revenue Streams'!$F23="",DATE(9999,1,1),'Revenue Streams'!$F23))),IF(('Revenue Streams'!$E23&gt;=(E$2-N('Revenue Streams'!$G23)))*('Revenue Streams'!$E23&lt;=(E$3-N('Revenue Streams'!$G23)))=1,'Revenue Streams'!$D23,0)))</f>
        <v/>
      </c>
      <c r="F25" s="22">
        <f>IF(OR('Revenue Streams'!$D23="",'Revenue Streams'!$E23=""),0,IF('Revenue Streams'!$C23="Monthly",'Revenue Streams'!$D23*(((MIN(DATE(YEAR((F$2-N('Revenue Streams'!$G23))),MONTH((F$2-N('Revenue Streams'!$G23))),1)+DAY('Revenue Streams'!$E23)-1,EOMONTH((F$2-N('Revenue Streams'!$G23)),0)))&gt;=(F$2-N('Revenue Streams'!$G23)))*((MIN(DATE(YEAR((F$2-N('Revenue Streams'!$G23))),MONTH((F$2-N('Revenue Streams'!$G23))),1)+DAY('Revenue Streams'!$E23)-1,EOMONTH((F$2-N('Revenue Streams'!$G23)),0)))&lt;=(F$3-N('Revenue Streams'!$G23)))*((MIN(DATE(YEAR((F$2-N('Revenue Streams'!$G23))),MONTH((F$2-N('Revenue Streams'!$G23))),1)+DAY('Revenue Streams'!$E23)-1,EOMONTH((F$2-N('Revenue Streams'!$G23)),0)))&gt;='Revenue Streams'!$E23)*((MIN(DATE(YEAR((F$2-N('Revenue Streams'!$G23))),MONTH((F$2-N('Revenue Streams'!$G23))),1)+DAY('Revenue Streams'!$E23)-1,EOMONTH((F$2-N('Revenue Streams'!$G23)),0)))&lt;=IF('Revenue Streams'!$F23="",DATE(9999,1,1),'Revenue Streams'!$F23))+((MIN(EOMONTH((F$2-N('Revenue Streams'!$G23)),0)+DAY('Revenue Streams'!$E23),EOMONTH((F$2-N('Revenue Streams'!$G23)),1)))&gt;=(F$2-N('Revenue Streams'!$G23)))*((MIN(EOMONTH((F$2-N('Revenue Streams'!$G23)),0)+DAY('Revenue Streams'!$E23),EOMONTH((F$2-N('Revenue Streams'!$G23)),1)))&lt;=(F$3-N('Revenue Streams'!$G23)))*((MIN(EOMONTH((F$2-N('Revenue Streams'!$G23)),0)+DAY('Revenue Streams'!$E23),EOMONTH((F$2-N('Revenue Streams'!$G23)),1)))&gt;='Revenue Streams'!$E23)*((MIN(EOMONTH((F$2-N('Revenue Streams'!$G23)),0)+DAY('Revenue Streams'!$E23),EOMONTH((F$2-N('Revenue Streams'!$G23)),1)))&lt;=IF('Revenue Streams'!$F23="",DATE(9999,1,1),'Revenue Streams'!$F23))+((MIN(EOMONTH((F$2-N('Revenue Streams'!$G23)),1)+DAY('Revenue Streams'!$E23),EOMONTH((F$2-N('Revenue Streams'!$G23)),2)))&gt;=(F$2-N('Revenue Streams'!$G23)))*((MIN(EOMONTH((F$2-N('Revenue Streams'!$G23)),1)+DAY('Revenue Streams'!$E23),EOMONTH((F$2-N('Revenue Streams'!$G23)),2)))&lt;=(F$3-N('Revenue Streams'!$G23)))*((MIN(EOMONTH((F$2-N('Revenue Streams'!$G23)),1)+DAY('Revenue Streams'!$E23),EOMONTH((F$2-N('Revenue Streams'!$G23)),2)))&gt;='Revenue Streams'!$E23)*((MIN(EOMONTH((F$2-N('Revenue Streams'!$G23)),1)+DAY('Revenue Streams'!$E23),EOMONTH((F$2-N('Revenue Streams'!$G23)),2)))&lt;=IF('Revenue Streams'!$F23="",DATE(9999,1,1),'Revenue Streams'!$F23))),IF(('Revenue Streams'!$E23&gt;=(F$2-N('Revenue Streams'!$G23)))*('Revenue Streams'!$E23&lt;=(F$3-N('Revenue Streams'!$G23)))=1,'Revenue Streams'!$D23,0)))</f>
        <v/>
      </c>
      <c r="G25" s="22">
        <f>IF(OR('Revenue Streams'!$D23="",'Revenue Streams'!$E23=""),0,IF('Revenue Streams'!$C23="Monthly",'Revenue Streams'!$D23*(((MIN(DATE(YEAR((G$2-N('Revenue Streams'!$G23))),MONTH((G$2-N('Revenue Streams'!$G23))),1)+DAY('Revenue Streams'!$E23)-1,EOMONTH((G$2-N('Revenue Streams'!$G23)),0)))&gt;=(G$2-N('Revenue Streams'!$G23)))*((MIN(DATE(YEAR((G$2-N('Revenue Streams'!$G23))),MONTH((G$2-N('Revenue Streams'!$G23))),1)+DAY('Revenue Streams'!$E23)-1,EOMONTH((G$2-N('Revenue Streams'!$G23)),0)))&lt;=(G$3-N('Revenue Streams'!$G23)))*((MIN(DATE(YEAR((G$2-N('Revenue Streams'!$G23))),MONTH((G$2-N('Revenue Streams'!$G23))),1)+DAY('Revenue Streams'!$E23)-1,EOMONTH((G$2-N('Revenue Streams'!$G23)),0)))&gt;='Revenue Streams'!$E23)*((MIN(DATE(YEAR((G$2-N('Revenue Streams'!$G23))),MONTH((G$2-N('Revenue Streams'!$G23))),1)+DAY('Revenue Streams'!$E23)-1,EOMONTH((G$2-N('Revenue Streams'!$G23)),0)))&lt;=IF('Revenue Streams'!$F23="",DATE(9999,1,1),'Revenue Streams'!$F23))+((MIN(EOMONTH((G$2-N('Revenue Streams'!$G23)),0)+DAY('Revenue Streams'!$E23),EOMONTH((G$2-N('Revenue Streams'!$G23)),1)))&gt;=(G$2-N('Revenue Streams'!$G23)))*((MIN(EOMONTH((G$2-N('Revenue Streams'!$G23)),0)+DAY('Revenue Streams'!$E23),EOMONTH((G$2-N('Revenue Streams'!$G23)),1)))&lt;=(G$3-N('Revenue Streams'!$G23)))*((MIN(EOMONTH((G$2-N('Revenue Streams'!$G23)),0)+DAY('Revenue Streams'!$E23),EOMONTH((G$2-N('Revenue Streams'!$G23)),1)))&gt;='Revenue Streams'!$E23)*((MIN(EOMONTH((G$2-N('Revenue Streams'!$G23)),0)+DAY('Revenue Streams'!$E23),EOMONTH((G$2-N('Revenue Streams'!$G23)),1)))&lt;=IF('Revenue Streams'!$F23="",DATE(9999,1,1),'Revenue Streams'!$F23))+((MIN(EOMONTH((G$2-N('Revenue Streams'!$G23)),1)+DAY('Revenue Streams'!$E23),EOMONTH((G$2-N('Revenue Streams'!$G23)),2)))&gt;=(G$2-N('Revenue Streams'!$G23)))*((MIN(EOMONTH((G$2-N('Revenue Streams'!$G23)),1)+DAY('Revenue Streams'!$E23),EOMONTH((G$2-N('Revenue Streams'!$G23)),2)))&lt;=(G$3-N('Revenue Streams'!$G23)))*((MIN(EOMONTH((G$2-N('Revenue Streams'!$G23)),1)+DAY('Revenue Streams'!$E23),EOMONTH((G$2-N('Revenue Streams'!$G23)),2)))&gt;='Revenue Streams'!$E23)*((MIN(EOMONTH((G$2-N('Revenue Streams'!$G23)),1)+DAY('Revenue Streams'!$E23),EOMONTH((G$2-N('Revenue Streams'!$G23)),2)))&lt;=IF('Revenue Streams'!$F23="",DATE(9999,1,1),'Revenue Streams'!$F23))),IF(('Revenue Streams'!$E23&gt;=(G$2-N('Revenue Streams'!$G23)))*('Revenue Streams'!$E23&lt;=(G$3-N('Revenue Streams'!$G23)))=1,'Revenue Streams'!$D23,0)))</f>
        <v/>
      </c>
      <c r="H25" s="22">
        <f>IF(OR('Revenue Streams'!$D23="",'Revenue Streams'!$E23=""),0,IF('Revenue Streams'!$C23="Monthly",'Revenue Streams'!$D23*(((MIN(DATE(YEAR((H$2-N('Revenue Streams'!$G23))),MONTH((H$2-N('Revenue Streams'!$G23))),1)+DAY('Revenue Streams'!$E23)-1,EOMONTH((H$2-N('Revenue Streams'!$G23)),0)))&gt;=(H$2-N('Revenue Streams'!$G23)))*((MIN(DATE(YEAR((H$2-N('Revenue Streams'!$G23))),MONTH((H$2-N('Revenue Streams'!$G23))),1)+DAY('Revenue Streams'!$E23)-1,EOMONTH((H$2-N('Revenue Streams'!$G23)),0)))&lt;=(H$3-N('Revenue Streams'!$G23)))*((MIN(DATE(YEAR((H$2-N('Revenue Streams'!$G23))),MONTH((H$2-N('Revenue Streams'!$G23))),1)+DAY('Revenue Streams'!$E23)-1,EOMONTH((H$2-N('Revenue Streams'!$G23)),0)))&gt;='Revenue Streams'!$E23)*((MIN(DATE(YEAR((H$2-N('Revenue Streams'!$G23))),MONTH((H$2-N('Revenue Streams'!$G23))),1)+DAY('Revenue Streams'!$E23)-1,EOMONTH((H$2-N('Revenue Streams'!$G23)),0)))&lt;=IF('Revenue Streams'!$F23="",DATE(9999,1,1),'Revenue Streams'!$F23))+((MIN(EOMONTH((H$2-N('Revenue Streams'!$G23)),0)+DAY('Revenue Streams'!$E23),EOMONTH((H$2-N('Revenue Streams'!$G23)),1)))&gt;=(H$2-N('Revenue Streams'!$G23)))*((MIN(EOMONTH((H$2-N('Revenue Streams'!$G23)),0)+DAY('Revenue Streams'!$E23),EOMONTH((H$2-N('Revenue Streams'!$G23)),1)))&lt;=(H$3-N('Revenue Streams'!$G23)))*((MIN(EOMONTH((H$2-N('Revenue Streams'!$G23)),0)+DAY('Revenue Streams'!$E23),EOMONTH((H$2-N('Revenue Streams'!$G23)),1)))&gt;='Revenue Streams'!$E23)*((MIN(EOMONTH((H$2-N('Revenue Streams'!$G23)),0)+DAY('Revenue Streams'!$E23),EOMONTH((H$2-N('Revenue Streams'!$G23)),1)))&lt;=IF('Revenue Streams'!$F23="",DATE(9999,1,1),'Revenue Streams'!$F23))+((MIN(EOMONTH((H$2-N('Revenue Streams'!$G23)),1)+DAY('Revenue Streams'!$E23),EOMONTH((H$2-N('Revenue Streams'!$G23)),2)))&gt;=(H$2-N('Revenue Streams'!$G23)))*((MIN(EOMONTH((H$2-N('Revenue Streams'!$G23)),1)+DAY('Revenue Streams'!$E23),EOMONTH((H$2-N('Revenue Streams'!$G23)),2)))&lt;=(H$3-N('Revenue Streams'!$G23)))*((MIN(EOMONTH((H$2-N('Revenue Streams'!$G23)),1)+DAY('Revenue Streams'!$E23),EOMONTH((H$2-N('Revenue Streams'!$G23)),2)))&gt;='Revenue Streams'!$E23)*((MIN(EOMONTH((H$2-N('Revenue Streams'!$G23)),1)+DAY('Revenue Streams'!$E23),EOMONTH((H$2-N('Revenue Streams'!$G23)),2)))&lt;=IF('Revenue Streams'!$F23="",DATE(9999,1,1),'Revenue Streams'!$F23))),IF(('Revenue Streams'!$E23&gt;=(H$2-N('Revenue Streams'!$G23)))*('Revenue Streams'!$E23&lt;=(H$3-N('Revenue Streams'!$G23)))=1,'Revenue Streams'!$D23,0)))</f>
        <v/>
      </c>
      <c r="I25" s="22">
        <f>IF(OR('Revenue Streams'!$D23="",'Revenue Streams'!$E23=""),0,IF('Revenue Streams'!$C23="Monthly",'Revenue Streams'!$D23*(((MIN(DATE(YEAR((I$2-N('Revenue Streams'!$G23))),MONTH((I$2-N('Revenue Streams'!$G23))),1)+DAY('Revenue Streams'!$E23)-1,EOMONTH((I$2-N('Revenue Streams'!$G23)),0)))&gt;=(I$2-N('Revenue Streams'!$G23)))*((MIN(DATE(YEAR((I$2-N('Revenue Streams'!$G23))),MONTH((I$2-N('Revenue Streams'!$G23))),1)+DAY('Revenue Streams'!$E23)-1,EOMONTH((I$2-N('Revenue Streams'!$G23)),0)))&lt;=(I$3-N('Revenue Streams'!$G23)))*((MIN(DATE(YEAR((I$2-N('Revenue Streams'!$G23))),MONTH((I$2-N('Revenue Streams'!$G23))),1)+DAY('Revenue Streams'!$E23)-1,EOMONTH((I$2-N('Revenue Streams'!$G23)),0)))&gt;='Revenue Streams'!$E23)*((MIN(DATE(YEAR((I$2-N('Revenue Streams'!$G23))),MONTH((I$2-N('Revenue Streams'!$G23))),1)+DAY('Revenue Streams'!$E23)-1,EOMONTH((I$2-N('Revenue Streams'!$G23)),0)))&lt;=IF('Revenue Streams'!$F23="",DATE(9999,1,1),'Revenue Streams'!$F23))+((MIN(EOMONTH((I$2-N('Revenue Streams'!$G23)),0)+DAY('Revenue Streams'!$E23),EOMONTH((I$2-N('Revenue Streams'!$G23)),1)))&gt;=(I$2-N('Revenue Streams'!$G23)))*((MIN(EOMONTH((I$2-N('Revenue Streams'!$G23)),0)+DAY('Revenue Streams'!$E23),EOMONTH((I$2-N('Revenue Streams'!$G23)),1)))&lt;=(I$3-N('Revenue Streams'!$G23)))*((MIN(EOMONTH((I$2-N('Revenue Streams'!$G23)),0)+DAY('Revenue Streams'!$E23),EOMONTH((I$2-N('Revenue Streams'!$G23)),1)))&gt;='Revenue Streams'!$E23)*((MIN(EOMONTH((I$2-N('Revenue Streams'!$G23)),0)+DAY('Revenue Streams'!$E23),EOMONTH((I$2-N('Revenue Streams'!$G23)),1)))&lt;=IF('Revenue Streams'!$F23="",DATE(9999,1,1),'Revenue Streams'!$F23))+((MIN(EOMONTH((I$2-N('Revenue Streams'!$G23)),1)+DAY('Revenue Streams'!$E23),EOMONTH((I$2-N('Revenue Streams'!$G23)),2)))&gt;=(I$2-N('Revenue Streams'!$G23)))*((MIN(EOMONTH((I$2-N('Revenue Streams'!$G23)),1)+DAY('Revenue Streams'!$E23),EOMONTH((I$2-N('Revenue Streams'!$G23)),2)))&lt;=(I$3-N('Revenue Streams'!$G23)))*((MIN(EOMONTH((I$2-N('Revenue Streams'!$G23)),1)+DAY('Revenue Streams'!$E23),EOMONTH((I$2-N('Revenue Streams'!$G23)),2)))&gt;='Revenue Streams'!$E23)*((MIN(EOMONTH((I$2-N('Revenue Streams'!$G23)),1)+DAY('Revenue Streams'!$E23),EOMONTH((I$2-N('Revenue Streams'!$G23)),2)))&lt;=IF('Revenue Streams'!$F23="",DATE(9999,1,1),'Revenue Streams'!$F23))),IF(('Revenue Streams'!$E23&gt;=(I$2-N('Revenue Streams'!$G23)))*('Revenue Streams'!$E23&lt;=(I$3-N('Revenue Streams'!$G23)))=1,'Revenue Streams'!$D23,0)))</f>
        <v/>
      </c>
      <c r="J25" s="22">
        <f>IF(OR('Revenue Streams'!$D23="",'Revenue Streams'!$E23=""),0,IF('Revenue Streams'!$C23="Monthly",'Revenue Streams'!$D23*(((MIN(DATE(YEAR((J$2-N('Revenue Streams'!$G23))),MONTH((J$2-N('Revenue Streams'!$G23))),1)+DAY('Revenue Streams'!$E23)-1,EOMONTH((J$2-N('Revenue Streams'!$G23)),0)))&gt;=(J$2-N('Revenue Streams'!$G23)))*((MIN(DATE(YEAR((J$2-N('Revenue Streams'!$G23))),MONTH((J$2-N('Revenue Streams'!$G23))),1)+DAY('Revenue Streams'!$E23)-1,EOMONTH((J$2-N('Revenue Streams'!$G23)),0)))&lt;=(J$3-N('Revenue Streams'!$G23)))*((MIN(DATE(YEAR((J$2-N('Revenue Streams'!$G23))),MONTH((J$2-N('Revenue Streams'!$G23))),1)+DAY('Revenue Streams'!$E23)-1,EOMONTH((J$2-N('Revenue Streams'!$G23)),0)))&gt;='Revenue Streams'!$E23)*((MIN(DATE(YEAR((J$2-N('Revenue Streams'!$G23))),MONTH((J$2-N('Revenue Streams'!$G23))),1)+DAY('Revenue Streams'!$E23)-1,EOMONTH((J$2-N('Revenue Streams'!$G23)),0)))&lt;=IF('Revenue Streams'!$F23="",DATE(9999,1,1),'Revenue Streams'!$F23))+((MIN(EOMONTH((J$2-N('Revenue Streams'!$G23)),0)+DAY('Revenue Streams'!$E23),EOMONTH((J$2-N('Revenue Streams'!$G23)),1)))&gt;=(J$2-N('Revenue Streams'!$G23)))*((MIN(EOMONTH((J$2-N('Revenue Streams'!$G23)),0)+DAY('Revenue Streams'!$E23),EOMONTH((J$2-N('Revenue Streams'!$G23)),1)))&lt;=(J$3-N('Revenue Streams'!$G23)))*((MIN(EOMONTH((J$2-N('Revenue Streams'!$G23)),0)+DAY('Revenue Streams'!$E23),EOMONTH((J$2-N('Revenue Streams'!$G23)),1)))&gt;='Revenue Streams'!$E23)*((MIN(EOMONTH((J$2-N('Revenue Streams'!$G23)),0)+DAY('Revenue Streams'!$E23),EOMONTH((J$2-N('Revenue Streams'!$G23)),1)))&lt;=IF('Revenue Streams'!$F23="",DATE(9999,1,1),'Revenue Streams'!$F23))+((MIN(EOMONTH((J$2-N('Revenue Streams'!$G23)),1)+DAY('Revenue Streams'!$E23),EOMONTH((J$2-N('Revenue Streams'!$G23)),2)))&gt;=(J$2-N('Revenue Streams'!$G23)))*((MIN(EOMONTH((J$2-N('Revenue Streams'!$G23)),1)+DAY('Revenue Streams'!$E23),EOMONTH((J$2-N('Revenue Streams'!$G23)),2)))&lt;=(J$3-N('Revenue Streams'!$G23)))*((MIN(EOMONTH((J$2-N('Revenue Streams'!$G23)),1)+DAY('Revenue Streams'!$E23),EOMONTH((J$2-N('Revenue Streams'!$G23)),2)))&gt;='Revenue Streams'!$E23)*((MIN(EOMONTH((J$2-N('Revenue Streams'!$G23)),1)+DAY('Revenue Streams'!$E23),EOMONTH((J$2-N('Revenue Streams'!$G23)),2)))&lt;=IF('Revenue Streams'!$F23="",DATE(9999,1,1),'Revenue Streams'!$F23))),IF(('Revenue Streams'!$E23&gt;=(J$2-N('Revenue Streams'!$G23)))*('Revenue Streams'!$E23&lt;=(J$3-N('Revenue Streams'!$G23)))=1,'Revenue Streams'!$D23,0)))</f>
        <v/>
      </c>
      <c r="K25" s="22">
        <f>IF(OR('Revenue Streams'!$D23="",'Revenue Streams'!$E23=""),0,IF('Revenue Streams'!$C23="Monthly",'Revenue Streams'!$D23*(((MIN(DATE(YEAR((K$2-N('Revenue Streams'!$G23))),MONTH((K$2-N('Revenue Streams'!$G23))),1)+DAY('Revenue Streams'!$E23)-1,EOMONTH((K$2-N('Revenue Streams'!$G23)),0)))&gt;=(K$2-N('Revenue Streams'!$G23)))*((MIN(DATE(YEAR((K$2-N('Revenue Streams'!$G23))),MONTH((K$2-N('Revenue Streams'!$G23))),1)+DAY('Revenue Streams'!$E23)-1,EOMONTH((K$2-N('Revenue Streams'!$G23)),0)))&lt;=(K$3-N('Revenue Streams'!$G23)))*((MIN(DATE(YEAR((K$2-N('Revenue Streams'!$G23))),MONTH((K$2-N('Revenue Streams'!$G23))),1)+DAY('Revenue Streams'!$E23)-1,EOMONTH((K$2-N('Revenue Streams'!$G23)),0)))&gt;='Revenue Streams'!$E23)*((MIN(DATE(YEAR((K$2-N('Revenue Streams'!$G23))),MONTH((K$2-N('Revenue Streams'!$G23))),1)+DAY('Revenue Streams'!$E23)-1,EOMONTH((K$2-N('Revenue Streams'!$G23)),0)))&lt;=IF('Revenue Streams'!$F23="",DATE(9999,1,1),'Revenue Streams'!$F23))+((MIN(EOMONTH((K$2-N('Revenue Streams'!$G23)),0)+DAY('Revenue Streams'!$E23),EOMONTH((K$2-N('Revenue Streams'!$G23)),1)))&gt;=(K$2-N('Revenue Streams'!$G23)))*((MIN(EOMONTH((K$2-N('Revenue Streams'!$G23)),0)+DAY('Revenue Streams'!$E23),EOMONTH((K$2-N('Revenue Streams'!$G23)),1)))&lt;=(K$3-N('Revenue Streams'!$G23)))*((MIN(EOMONTH((K$2-N('Revenue Streams'!$G23)),0)+DAY('Revenue Streams'!$E23),EOMONTH((K$2-N('Revenue Streams'!$G23)),1)))&gt;='Revenue Streams'!$E23)*((MIN(EOMONTH((K$2-N('Revenue Streams'!$G23)),0)+DAY('Revenue Streams'!$E23),EOMONTH((K$2-N('Revenue Streams'!$G23)),1)))&lt;=IF('Revenue Streams'!$F23="",DATE(9999,1,1),'Revenue Streams'!$F23))+((MIN(EOMONTH((K$2-N('Revenue Streams'!$G23)),1)+DAY('Revenue Streams'!$E23),EOMONTH((K$2-N('Revenue Streams'!$G23)),2)))&gt;=(K$2-N('Revenue Streams'!$G23)))*((MIN(EOMONTH((K$2-N('Revenue Streams'!$G23)),1)+DAY('Revenue Streams'!$E23),EOMONTH((K$2-N('Revenue Streams'!$G23)),2)))&lt;=(K$3-N('Revenue Streams'!$G23)))*((MIN(EOMONTH((K$2-N('Revenue Streams'!$G23)),1)+DAY('Revenue Streams'!$E23),EOMONTH((K$2-N('Revenue Streams'!$G23)),2)))&gt;='Revenue Streams'!$E23)*((MIN(EOMONTH((K$2-N('Revenue Streams'!$G23)),1)+DAY('Revenue Streams'!$E23),EOMONTH((K$2-N('Revenue Streams'!$G23)),2)))&lt;=IF('Revenue Streams'!$F23="",DATE(9999,1,1),'Revenue Streams'!$F23))),IF(('Revenue Streams'!$E23&gt;=(K$2-N('Revenue Streams'!$G23)))*('Revenue Streams'!$E23&lt;=(K$3-N('Revenue Streams'!$G23)))=1,'Revenue Streams'!$D23,0)))</f>
        <v/>
      </c>
      <c r="L25" s="22">
        <f>IF(OR('Revenue Streams'!$D23="",'Revenue Streams'!$E23=""),0,IF('Revenue Streams'!$C23="Monthly",'Revenue Streams'!$D23*(((MIN(DATE(YEAR((L$2-N('Revenue Streams'!$G23))),MONTH((L$2-N('Revenue Streams'!$G23))),1)+DAY('Revenue Streams'!$E23)-1,EOMONTH((L$2-N('Revenue Streams'!$G23)),0)))&gt;=(L$2-N('Revenue Streams'!$G23)))*((MIN(DATE(YEAR((L$2-N('Revenue Streams'!$G23))),MONTH((L$2-N('Revenue Streams'!$G23))),1)+DAY('Revenue Streams'!$E23)-1,EOMONTH((L$2-N('Revenue Streams'!$G23)),0)))&lt;=(L$3-N('Revenue Streams'!$G23)))*((MIN(DATE(YEAR((L$2-N('Revenue Streams'!$G23))),MONTH((L$2-N('Revenue Streams'!$G23))),1)+DAY('Revenue Streams'!$E23)-1,EOMONTH((L$2-N('Revenue Streams'!$G23)),0)))&gt;='Revenue Streams'!$E23)*((MIN(DATE(YEAR((L$2-N('Revenue Streams'!$G23))),MONTH((L$2-N('Revenue Streams'!$G23))),1)+DAY('Revenue Streams'!$E23)-1,EOMONTH((L$2-N('Revenue Streams'!$G23)),0)))&lt;=IF('Revenue Streams'!$F23="",DATE(9999,1,1),'Revenue Streams'!$F23))+((MIN(EOMONTH((L$2-N('Revenue Streams'!$G23)),0)+DAY('Revenue Streams'!$E23),EOMONTH((L$2-N('Revenue Streams'!$G23)),1)))&gt;=(L$2-N('Revenue Streams'!$G23)))*((MIN(EOMONTH((L$2-N('Revenue Streams'!$G23)),0)+DAY('Revenue Streams'!$E23),EOMONTH((L$2-N('Revenue Streams'!$G23)),1)))&lt;=(L$3-N('Revenue Streams'!$G23)))*((MIN(EOMONTH((L$2-N('Revenue Streams'!$G23)),0)+DAY('Revenue Streams'!$E23),EOMONTH((L$2-N('Revenue Streams'!$G23)),1)))&gt;='Revenue Streams'!$E23)*((MIN(EOMONTH((L$2-N('Revenue Streams'!$G23)),0)+DAY('Revenue Streams'!$E23),EOMONTH((L$2-N('Revenue Streams'!$G23)),1)))&lt;=IF('Revenue Streams'!$F23="",DATE(9999,1,1),'Revenue Streams'!$F23))+((MIN(EOMONTH((L$2-N('Revenue Streams'!$G23)),1)+DAY('Revenue Streams'!$E23),EOMONTH((L$2-N('Revenue Streams'!$G23)),2)))&gt;=(L$2-N('Revenue Streams'!$G23)))*((MIN(EOMONTH((L$2-N('Revenue Streams'!$G23)),1)+DAY('Revenue Streams'!$E23),EOMONTH((L$2-N('Revenue Streams'!$G23)),2)))&lt;=(L$3-N('Revenue Streams'!$G23)))*((MIN(EOMONTH((L$2-N('Revenue Streams'!$G23)),1)+DAY('Revenue Streams'!$E23),EOMONTH((L$2-N('Revenue Streams'!$G23)),2)))&gt;='Revenue Streams'!$E23)*((MIN(EOMONTH((L$2-N('Revenue Streams'!$G23)),1)+DAY('Revenue Streams'!$E23),EOMONTH((L$2-N('Revenue Streams'!$G23)),2)))&lt;=IF('Revenue Streams'!$F23="",DATE(9999,1,1),'Revenue Streams'!$F23))),IF(('Revenue Streams'!$E23&gt;=(L$2-N('Revenue Streams'!$G23)))*('Revenue Streams'!$E23&lt;=(L$3-N('Revenue Streams'!$G23)))=1,'Revenue Streams'!$D23,0)))</f>
        <v/>
      </c>
      <c r="M25" s="22">
        <f>IF(OR('Revenue Streams'!$D23="",'Revenue Streams'!$E23=""),0,IF('Revenue Streams'!$C23="Monthly",'Revenue Streams'!$D23*(((MIN(DATE(YEAR((M$2-N('Revenue Streams'!$G23))),MONTH((M$2-N('Revenue Streams'!$G23))),1)+DAY('Revenue Streams'!$E23)-1,EOMONTH((M$2-N('Revenue Streams'!$G23)),0)))&gt;=(M$2-N('Revenue Streams'!$G23)))*((MIN(DATE(YEAR((M$2-N('Revenue Streams'!$G23))),MONTH((M$2-N('Revenue Streams'!$G23))),1)+DAY('Revenue Streams'!$E23)-1,EOMONTH((M$2-N('Revenue Streams'!$G23)),0)))&lt;=(M$3-N('Revenue Streams'!$G23)))*((MIN(DATE(YEAR((M$2-N('Revenue Streams'!$G23))),MONTH((M$2-N('Revenue Streams'!$G23))),1)+DAY('Revenue Streams'!$E23)-1,EOMONTH((M$2-N('Revenue Streams'!$G23)),0)))&gt;='Revenue Streams'!$E23)*((MIN(DATE(YEAR((M$2-N('Revenue Streams'!$G23))),MONTH((M$2-N('Revenue Streams'!$G23))),1)+DAY('Revenue Streams'!$E23)-1,EOMONTH((M$2-N('Revenue Streams'!$G23)),0)))&lt;=IF('Revenue Streams'!$F23="",DATE(9999,1,1),'Revenue Streams'!$F23))+((MIN(EOMONTH((M$2-N('Revenue Streams'!$G23)),0)+DAY('Revenue Streams'!$E23),EOMONTH((M$2-N('Revenue Streams'!$G23)),1)))&gt;=(M$2-N('Revenue Streams'!$G23)))*((MIN(EOMONTH((M$2-N('Revenue Streams'!$G23)),0)+DAY('Revenue Streams'!$E23),EOMONTH((M$2-N('Revenue Streams'!$G23)),1)))&lt;=(M$3-N('Revenue Streams'!$G23)))*((MIN(EOMONTH((M$2-N('Revenue Streams'!$G23)),0)+DAY('Revenue Streams'!$E23),EOMONTH((M$2-N('Revenue Streams'!$G23)),1)))&gt;='Revenue Streams'!$E23)*((MIN(EOMONTH((M$2-N('Revenue Streams'!$G23)),0)+DAY('Revenue Streams'!$E23),EOMONTH((M$2-N('Revenue Streams'!$G23)),1)))&lt;=IF('Revenue Streams'!$F23="",DATE(9999,1,1),'Revenue Streams'!$F23))+((MIN(EOMONTH((M$2-N('Revenue Streams'!$G23)),1)+DAY('Revenue Streams'!$E23),EOMONTH((M$2-N('Revenue Streams'!$G23)),2)))&gt;=(M$2-N('Revenue Streams'!$G23)))*((MIN(EOMONTH((M$2-N('Revenue Streams'!$G23)),1)+DAY('Revenue Streams'!$E23),EOMONTH((M$2-N('Revenue Streams'!$G23)),2)))&lt;=(M$3-N('Revenue Streams'!$G23)))*((MIN(EOMONTH((M$2-N('Revenue Streams'!$G23)),1)+DAY('Revenue Streams'!$E23),EOMONTH((M$2-N('Revenue Streams'!$G23)),2)))&gt;='Revenue Streams'!$E23)*((MIN(EOMONTH((M$2-N('Revenue Streams'!$G23)),1)+DAY('Revenue Streams'!$E23),EOMONTH((M$2-N('Revenue Streams'!$G23)),2)))&lt;=IF('Revenue Streams'!$F23="",DATE(9999,1,1),'Revenue Streams'!$F23))),IF(('Revenue Streams'!$E23&gt;=(M$2-N('Revenue Streams'!$G23)))*('Revenue Streams'!$E23&lt;=(M$3-N('Revenue Streams'!$G23)))=1,'Revenue Streams'!$D23,0)))</f>
        <v/>
      </c>
      <c r="N25" s="22">
        <f>IF(OR('Revenue Streams'!$D23="",'Revenue Streams'!$E23=""),0,IF('Revenue Streams'!$C23="Monthly",'Revenue Streams'!$D23*(((MIN(DATE(YEAR((N$2-N('Revenue Streams'!$G23))),MONTH((N$2-N('Revenue Streams'!$G23))),1)+DAY('Revenue Streams'!$E23)-1,EOMONTH((N$2-N('Revenue Streams'!$G23)),0)))&gt;=(N$2-N('Revenue Streams'!$G23)))*((MIN(DATE(YEAR((N$2-N('Revenue Streams'!$G23))),MONTH((N$2-N('Revenue Streams'!$G23))),1)+DAY('Revenue Streams'!$E23)-1,EOMONTH((N$2-N('Revenue Streams'!$G23)),0)))&lt;=(N$3-N('Revenue Streams'!$G23)))*((MIN(DATE(YEAR((N$2-N('Revenue Streams'!$G23))),MONTH((N$2-N('Revenue Streams'!$G23))),1)+DAY('Revenue Streams'!$E23)-1,EOMONTH((N$2-N('Revenue Streams'!$G23)),0)))&gt;='Revenue Streams'!$E23)*((MIN(DATE(YEAR((N$2-N('Revenue Streams'!$G23))),MONTH((N$2-N('Revenue Streams'!$G23))),1)+DAY('Revenue Streams'!$E23)-1,EOMONTH((N$2-N('Revenue Streams'!$G23)),0)))&lt;=IF('Revenue Streams'!$F23="",DATE(9999,1,1),'Revenue Streams'!$F23))+((MIN(EOMONTH((N$2-N('Revenue Streams'!$G23)),0)+DAY('Revenue Streams'!$E23),EOMONTH((N$2-N('Revenue Streams'!$G23)),1)))&gt;=(N$2-N('Revenue Streams'!$G23)))*((MIN(EOMONTH((N$2-N('Revenue Streams'!$G23)),0)+DAY('Revenue Streams'!$E23),EOMONTH((N$2-N('Revenue Streams'!$G23)),1)))&lt;=(N$3-N('Revenue Streams'!$G23)))*((MIN(EOMONTH((N$2-N('Revenue Streams'!$G23)),0)+DAY('Revenue Streams'!$E23),EOMONTH((N$2-N('Revenue Streams'!$G23)),1)))&gt;='Revenue Streams'!$E23)*((MIN(EOMONTH((N$2-N('Revenue Streams'!$G23)),0)+DAY('Revenue Streams'!$E23),EOMONTH((N$2-N('Revenue Streams'!$G23)),1)))&lt;=IF('Revenue Streams'!$F23="",DATE(9999,1,1),'Revenue Streams'!$F23))+((MIN(EOMONTH((N$2-N('Revenue Streams'!$G23)),1)+DAY('Revenue Streams'!$E23),EOMONTH((N$2-N('Revenue Streams'!$G23)),2)))&gt;=(N$2-N('Revenue Streams'!$G23)))*((MIN(EOMONTH((N$2-N('Revenue Streams'!$G23)),1)+DAY('Revenue Streams'!$E23),EOMONTH((N$2-N('Revenue Streams'!$G23)),2)))&lt;=(N$3-N('Revenue Streams'!$G23)))*((MIN(EOMONTH((N$2-N('Revenue Streams'!$G23)),1)+DAY('Revenue Streams'!$E23),EOMONTH((N$2-N('Revenue Streams'!$G23)),2)))&gt;='Revenue Streams'!$E23)*((MIN(EOMONTH((N$2-N('Revenue Streams'!$G23)),1)+DAY('Revenue Streams'!$E23),EOMONTH((N$2-N('Revenue Streams'!$G23)),2)))&lt;=IF('Revenue Streams'!$F23="",DATE(9999,1,1),'Revenue Streams'!$F23))),IF(('Revenue Streams'!$E23&gt;=(N$2-N('Revenue Streams'!$G23)))*('Revenue Streams'!$E23&lt;=(N$3-N('Revenue Streams'!$G23)))=1,'Revenue Streams'!$D23,0)))</f>
        <v/>
      </c>
      <c r="O25" s="22">
        <f>IF(OR('Revenue Streams'!$D23="",'Revenue Streams'!$E23=""),0,IF('Revenue Streams'!$C23="Monthly",'Revenue Streams'!$D23*(((MIN(DATE(YEAR((O$2-N('Revenue Streams'!$G23))),MONTH((O$2-N('Revenue Streams'!$G23))),1)+DAY('Revenue Streams'!$E23)-1,EOMONTH((O$2-N('Revenue Streams'!$G23)),0)))&gt;=(O$2-N('Revenue Streams'!$G23)))*((MIN(DATE(YEAR((O$2-N('Revenue Streams'!$G23))),MONTH((O$2-N('Revenue Streams'!$G23))),1)+DAY('Revenue Streams'!$E23)-1,EOMONTH((O$2-N('Revenue Streams'!$G23)),0)))&lt;=(O$3-N('Revenue Streams'!$G23)))*((MIN(DATE(YEAR((O$2-N('Revenue Streams'!$G23))),MONTH((O$2-N('Revenue Streams'!$G23))),1)+DAY('Revenue Streams'!$E23)-1,EOMONTH((O$2-N('Revenue Streams'!$G23)),0)))&gt;='Revenue Streams'!$E23)*((MIN(DATE(YEAR((O$2-N('Revenue Streams'!$G23))),MONTH((O$2-N('Revenue Streams'!$G23))),1)+DAY('Revenue Streams'!$E23)-1,EOMONTH((O$2-N('Revenue Streams'!$G23)),0)))&lt;=IF('Revenue Streams'!$F23="",DATE(9999,1,1),'Revenue Streams'!$F23))+((MIN(EOMONTH((O$2-N('Revenue Streams'!$G23)),0)+DAY('Revenue Streams'!$E23),EOMONTH((O$2-N('Revenue Streams'!$G23)),1)))&gt;=(O$2-N('Revenue Streams'!$G23)))*((MIN(EOMONTH((O$2-N('Revenue Streams'!$G23)),0)+DAY('Revenue Streams'!$E23),EOMONTH((O$2-N('Revenue Streams'!$G23)),1)))&lt;=(O$3-N('Revenue Streams'!$G23)))*((MIN(EOMONTH((O$2-N('Revenue Streams'!$G23)),0)+DAY('Revenue Streams'!$E23),EOMONTH((O$2-N('Revenue Streams'!$G23)),1)))&gt;='Revenue Streams'!$E23)*((MIN(EOMONTH((O$2-N('Revenue Streams'!$G23)),0)+DAY('Revenue Streams'!$E23),EOMONTH((O$2-N('Revenue Streams'!$G23)),1)))&lt;=IF('Revenue Streams'!$F23="",DATE(9999,1,1),'Revenue Streams'!$F23))+((MIN(EOMONTH((O$2-N('Revenue Streams'!$G23)),1)+DAY('Revenue Streams'!$E23),EOMONTH((O$2-N('Revenue Streams'!$G23)),2)))&gt;=(O$2-N('Revenue Streams'!$G23)))*((MIN(EOMONTH((O$2-N('Revenue Streams'!$G23)),1)+DAY('Revenue Streams'!$E23),EOMONTH((O$2-N('Revenue Streams'!$G23)),2)))&lt;=(O$3-N('Revenue Streams'!$G23)))*((MIN(EOMONTH((O$2-N('Revenue Streams'!$G23)),1)+DAY('Revenue Streams'!$E23),EOMONTH((O$2-N('Revenue Streams'!$G23)),2)))&gt;='Revenue Streams'!$E23)*((MIN(EOMONTH((O$2-N('Revenue Streams'!$G23)),1)+DAY('Revenue Streams'!$E23),EOMONTH((O$2-N('Revenue Streams'!$G23)),2)))&lt;=IF('Revenue Streams'!$F23="",DATE(9999,1,1),'Revenue Streams'!$F23))),IF(('Revenue Streams'!$E23&gt;=(O$2-N('Revenue Streams'!$G23)))*('Revenue Streams'!$E23&lt;=(O$3-N('Revenue Streams'!$G23)))=1,'Revenue Streams'!$D23,0)))</f>
        <v/>
      </c>
      <c r="Q25" s="22">
        <f>IF(OR('Revenue Streams'!$D23="",'Revenue Streams'!$E23=""),0,IF('Revenue Streams'!$C23="Monthly",'Revenue Streams'!$D23*(((MIN(DATE(YEAR((Q$2-N('Revenue Streams'!$G23))),MONTH((Q$2-N('Revenue Streams'!$G23))),1)+DAY('Revenue Streams'!$E23)-1,EOMONTH((Q$2-N('Revenue Streams'!$G23)),0)))&gt;=(Q$2-N('Revenue Streams'!$G23)))*((MIN(DATE(YEAR((Q$2-N('Revenue Streams'!$G23))),MONTH((Q$2-N('Revenue Streams'!$G23))),1)+DAY('Revenue Streams'!$E23)-1,EOMONTH((Q$2-N('Revenue Streams'!$G23)),0)))&lt;=(Q$3-N('Revenue Streams'!$G23)))*((MIN(DATE(YEAR((Q$2-N('Revenue Streams'!$G23))),MONTH((Q$2-N('Revenue Streams'!$G23))),1)+DAY('Revenue Streams'!$E23)-1,EOMONTH((Q$2-N('Revenue Streams'!$G23)),0)))&gt;='Revenue Streams'!$E23)*((MIN(DATE(YEAR((Q$2-N('Revenue Streams'!$G23))),MONTH((Q$2-N('Revenue Streams'!$G23))),1)+DAY('Revenue Streams'!$E23)-1,EOMONTH((Q$2-N('Revenue Streams'!$G23)),0)))&lt;=IF('Revenue Streams'!$F23="",DATE(9999,1,1),'Revenue Streams'!$F23))+((MIN(EOMONTH((Q$2-N('Revenue Streams'!$G23)),0)+DAY('Revenue Streams'!$E23),EOMONTH((Q$2-N('Revenue Streams'!$G23)),1)))&gt;=(Q$2-N('Revenue Streams'!$G23)))*((MIN(EOMONTH((Q$2-N('Revenue Streams'!$G23)),0)+DAY('Revenue Streams'!$E23),EOMONTH((Q$2-N('Revenue Streams'!$G23)),1)))&lt;=(Q$3-N('Revenue Streams'!$G23)))*((MIN(EOMONTH((Q$2-N('Revenue Streams'!$G23)),0)+DAY('Revenue Streams'!$E23),EOMONTH((Q$2-N('Revenue Streams'!$G23)),1)))&gt;='Revenue Streams'!$E23)*((MIN(EOMONTH((Q$2-N('Revenue Streams'!$G23)),0)+DAY('Revenue Streams'!$E23),EOMONTH((Q$2-N('Revenue Streams'!$G23)),1)))&lt;=IF('Revenue Streams'!$F23="",DATE(9999,1,1),'Revenue Streams'!$F23))+((MIN(EOMONTH((Q$2-N('Revenue Streams'!$G23)),1)+DAY('Revenue Streams'!$E23),EOMONTH((Q$2-N('Revenue Streams'!$G23)),2)))&gt;=(Q$2-N('Revenue Streams'!$G23)))*((MIN(EOMONTH((Q$2-N('Revenue Streams'!$G23)),1)+DAY('Revenue Streams'!$E23),EOMONTH((Q$2-N('Revenue Streams'!$G23)),2)))&lt;=(Q$3-N('Revenue Streams'!$G23)))*((MIN(EOMONTH((Q$2-N('Revenue Streams'!$G23)),1)+DAY('Revenue Streams'!$E23),EOMONTH((Q$2-N('Revenue Streams'!$G23)),2)))&gt;='Revenue Streams'!$E23)*((MIN(EOMONTH((Q$2-N('Revenue Streams'!$G23)),1)+DAY('Revenue Streams'!$E23),EOMONTH((Q$2-N('Revenue Streams'!$G23)),2)))&lt;=IF('Revenue Streams'!$F23="",DATE(9999,1,1),'Revenue Streams'!$F23))),IF(('Revenue Streams'!$E23&gt;=(Q$2-N('Revenue Streams'!$G23)))*('Revenue Streams'!$E23&lt;=(Q$3-N('Revenue Streams'!$G23)))=1,'Revenue Streams'!$D23,0)))</f>
        <v/>
      </c>
      <c r="R25" s="22">
        <f>IF(OR('Revenue Streams'!$D23="",'Revenue Streams'!$E23=""),0,IF('Revenue Streams'!$C23="Monthly",'Revenue Streams'!$D23*(((MIN(DATE(YEAR((R$2-N('Revenue Streams'!$G23))),MONTH((R$2-N('Revenue Streams'!$G23))),1)+DAY('Revenue Streams'!$E23)-1,EOMONTH((R$2-N('Revenue Streams'!$G23)),0)))&gt;=(R$2-N('Revenue Streams'!$G23)))*((MIN(DATE(YEAR((R$2-N('Revenue Streams'!$G23))),MONTH((R$2-N('Revenue Streams'!$G23))),1)+DAY('Revenue Streams'!$E23)-1,EOMONTH((R$2-N('Revenue Streams'!$G23)),0)))&lt;=(R$3-N('Revenue Streams'!$G23)))*((MIN(DATE(YEAR((R$2-N('Revenue Streams'!$G23))),MONTH((R$2-N('Revenue Streams'!$G23))),1)+DAY('Revenue Streams'!$E23)-1,EOMONTH((R$2-N('Revenue Streams'!$G23)),0)))&gt;='Revenue Streams'!$E23)*((MIN(DATE(YEAR((R$2-N('Revenue Streams'!$G23))),MONTH((R$2-N('Revenue Streams'!$G23))),1)+DAY('Revenue Streams'!$E23)-1,EOMONTH((R$2-N('Revenue Streams'!$G23)),0)))&lt;=IF('Revenue Streams'!$F23="",DATE(9999,1,1),'Revenue Streams'!$F23))+((MIN(EOMONTH((R$2-N('Revenue Streams'!$G23)),0)+DAY('Revenue Streams'!$E23),EOMONTH((R$2-N('Revenue Streams'!$G23)),1)))&gt;=(R$2-N('Revenue Streams'!$G23)))*((MIN(EOMONTH((R$2-N('Revenue Streams'!$G23)),0)+DAY('Revenue Streams'!$E23),EOMONTH((R$2-N('Revenue Streams'!$G23)),1)))&lt;=(R$3-N('Revenue Streams'!$G23)))*((MIN(EOMONTH((R$2-N('Revenue Streams'!$G23)),0)+DAY('Revenue Streams'!$E23),EOMONTH((R$2-N('Revenue Streams'!$G23)),1)))&gt;='Revenue Streams'!$E23)*((MIN(EOMONTH((R$2-N('Revenue Streams'!$G23)),0)+DAY('Revenue Streams'!$E23),EOMONTH((R$2-N('Revenue Streams'!$G23)),1)))&lt;=IF('Revenue Streams'!$F23="",DATE(9999,1,1),'Revenue Streams'!$F23))+((MIN(EOMONTH((R$2-N('Revenue Streams'!$G23)),1)+DAY('Revenue Streams'!$E23),EOMONTH((R$2-N('Revenue Streams'!$G23)),2)))&gt;=(R$2-N('Revenue Streams'!$G23)))*((MIN(EOMONTH((R$2-N('Revenue Streams'!$G23)),1)+DAY('Revenue Streams'!$E23),EOMONTH((R$2-N('Revenue Streams'!$G23)),2)))&lt;=(R$3-N('Revenue Streams'!$G23)))*((MIN(EOMONTH((R$2-N('Revenue Streams'!$G23)),1)+DAY('Revenue Streams'!$E23),EOMONTH((R$2-N('Revenue Streams'!$G23)),2)))&gt;='Revenue Streams'!$E23)*((MIN(EOMONTH((R$2-N('Revenue Streams'!$G23)),1)+DAY('Revenue Streams'!$E23),EOMONTH((R$2-N('Revenue Streams'!$G23)),2)))&lt;=IF('Revenue Streams'!$F23="",DATE(9999,1,1),'Revenue Streams'!$F23))),IF(('Revenue Streams'!$E23&gt;=(R$2-N('Revenue Streams'!$G23)))*('Revenue Streams'!$E23&lt;=(R$3-N('Revenue Streams'!$G23)))=1,'Revenue Streams'!$D23,0)))</f>
        <v/>
      </c>
      <c r="S25" s="22">
        <f>IF(OR('Revenue Streams'!$D23="",'Revenue Streams'!$E23=""),0,IF('Revenue Streams'!$C23="Monthly",'Revenue Streams'!$D23*(((MIN(DATE(YEAR((S$2-N('Revenue Streams'!$G23))),MONTH((S$2-N('Revenue Streams'!$G23))),1)+DAY('Revenue Streams'!$E23)-1,EOMONTH((S$2-N('Revenue Streams'!$G23)),0)))&gt;=(S$2-N('Revenue Streams'!$G23)))*((MIN(DATE(YEAR((S$2-N('Revenue Streams'!$G23))),MONTH((S$2-N('Revenue Streams'!$G23))),1)+DAY('Revenue Streams'!$E23)-1,EOMONTH((S$2-N('Revenue Streams'!$G23)),0)))&lt;=(S$3-N('Revenue Streams'!$G23)))*((MIN(DATE(YEAR((S$2-N('Revenue Streams'!$G23))),MONTH((S$2-N('Revenue Streams'!$G23))),1)+DAY('Revenue Streams'!$E23)-1,EOMONTH((S$2-N('Revenue Streams'!$G23)),0)))&gt;='Revenue Streams'!$E23)*((MIN(DATE(YEAR((S$2-N('Revenue Streams'!$G23))),MONTH((S$2-N('Revenue Streams'!$G23))),1)+DAY('Revenue Streams'!$E23)-1,EOMONTH((S$2-N('Revenue Streams'!$G23)),0)))&lt;=IF('Revenue Streams'!$F23="",DATE(9999,1,1),'Revenue Streams'!$F23))+((MIN(EOMONTH((S$2-N('Revenue Streams'!$G23)),0)+DAY('Revenue Streams'!$E23),EOMONTH((S$2-N('Revenue Streams'!$G23)),1)))&gt;=(S$2-N('Revenue Streams'!$G23)))*((MIN(EOMONTH((S$2-N('Revenue Streams'!$G23)),0)+DAY('Revenue Streams'!$E23),EOMONTH((S$2-N('Revenue Streams'!$G23)),1)))&lt;=(S$3-N('Revenue Streams'!$G23)))*((MIN(EOMONTH((S$2-N('Revenue Streams'!$G23)),0)+DAY('Revenue Streams'!$E23),EOMONTH((S$2-N('Revenue Streams'!$G23)),1)))&gt;='Revenue Streams'!$E23)*((MIN(EOMONTH((S$2-N('Revenue Streams'!$G23)),0)+DAY('Revenue Streams'!$E23),EOMONTH((S$2-N('Revenue Streams'!$G23)),1)))&lt;=IF('Revenue Streams'!$F23="",DATE(9999,1,1),'Revenue Streams'!$F23))+((MIN(EOMONTH((S$2-N('Revenue Streams'!$G23)),1)+DAY('Revenue Streams'!$E23),EOMONTH((S$2-N('Revenue Streams'!$G23)),2)))&gt;=(S$2-N('Revenue Streams'!$G23)))*((MIN(EOMONTH((S$2-N('Revenue Streams'!$G23)),1)+DAY('Revenue Streams'!$E23),EOMONTH((S$2-N('Revenue Streams'!$G23)),2)))&lt;=(S$3-N('Revenue Streams'!$G23)))*((MIN(EOMONTH((S$2-N('Revenue Streams'!$G23)),1)+DAY('Revenue Streams'!$E23),EOMONTH((S$2-N('Revenue Streams'!$G23)),2)))&gt;='Revenue Streams'!$E23)*((MIN(EOMONTH((S$2-N('Revenue Streams'!$G23)),1)+DAY('Revenue Streams'!$E23),EOMONTH((S$2-N('Revenue Streams'!$G23)),2)))&lt;=IF('Revenue Streams'!$F23="",DATE(9999,1,1),'Revenue Streams'!$F23))),IF(('Revenue Streams'!$E23&gt;=(S$2-N('Revenue Streams'!$G23)))*('Revenue Streams'!$E23&lt;=(S$3-N('Revenue Streams'!$G23)))=1,'Revenue Streams'!$D23,0)))</f>
        <v/>
      </c>
      <c r="T25" s="22">
        <f>IF(OR('Revenue Streams'!$D23="",'Revenue Streams'!$E23=""),0,IF('Revenue Streams'!$C23="Monthly",'Revenue Streams'!$D23*(((MIN(DATE(YEAR((T$2-N('Revenue Streams'!$G23))),MONTH((T$2-N('Revenue Streams'!$G23))),1)+DAY('Revenue Streams'!$E23)-1,EOMONTH((T$2-N('Revenue Streams'!$G23)),0)))&gt;=(T$2-N('Revenue Streams'!$G23)))*((MIN(DATE(YEAR((T$2-N('Revenue Streams'!$G23))),MONTH((T$2-N('Revenue Streams'!$G23))),1)+DAY('Revenue Streams'!$E23)-1,EOMONTH((T$2-N('Revenue Streams'!$G23)),0)))&lt;=(T$3-N('Revenue Streams'!$G23)))*((MIN(DATE(YEAR((T$2-N('Revenue Streams'!$G23))),MONTH((T$2-N('Revenue Streams'!$G23))),1)+DAY('Revenue Streams'!$E23)-1,EOMONTH((T$2-N('Revenue Streams'!$G23)),0)))&gt;='Revenue Streams'!$E23)*((MIN(DATE(YEAR((T$2-N('Revenue Streams'!$G23))),MONTH((T$2-N('Revenue Streams'!$G23))),1)+DAY('Revenue Streams'!$E23)-1,EOMONTH((T$2-N('Revenue Streams'!$G23)),0)))&lt;=IF('Revenue Streams'!$F23="",DATE(9999,1,1),'Revenue Streams'!$F23))+((MIN(EOMONTH((T$2-N('Revenue Streams'!$G23)),0)+DAY('Revenue Streams'!$E23),EOMONTH((T$2-N('Revenue Streams'!$G23)),1)))&gt;=(T$2-N('Revenue Streams'!$G23)))*((MIN(EOMONTH((T$2-N('Revenue Streams'!$G23)),0)+DAY('Revenue Streams'!$E23),EOMONTH((T$2-N('Revenue Streams'!$G23)),1)))&lt;=(T$3-N('Revenue Streams'!$G23)))*((MIN(EOMONTH((T$2-N('Revenue Streams'!$G23)),0)+DAY('Revenue Streams'!$E23),EOMONTH((T$2-N('Revenue Streams'!$G23)),1)))&gt;='Revenue Streams'!$E23)*((MIN(EOMONTH((T$2-N('Revenue Streams'!$G23)),0)+DAY('Revenue Streams'!$E23),EOMONTH((T$2-N('Revenue Streams'!$G23)),1)))&lt;=IF('Revenue Streams'!$F23="",DATE(9999,1,1),'Revenue Streams'!$F23))+((MIN(EOMONTH((T$2-N('Revenue Streams'!$G23)),1)+DAY('Revenue Streams'!$E23),EOMONTH((T$2-N('Revenue Streams'!$G23)),2)))&gt;=(T$2-N('Revenue Streams'!$G23)))*((MIN(EOMONTH((T$2-N('Revenue Streams'!$G23)),1)+DAY('Revenue Streams'!$E23),EOMONTH((T$2-N('Revenue Streams'!$G23)),2)))&lt;=(T$3-N('Revenue Streams'!$G23)))*((MIN(EOMONTH((T$2-N('Revenue Streams'!$G23)),1)+DAY('Revenue Streams'!$E23),EOMONTH((T$2-N('Revenue Streams'!$G23)),2)))&gt;='Revenue Streams'!$E23)*((MIN(EOMONTH((T$2-N('Revenue Streams'!$G23)),1)+DAY('Revenue Streams'!$E23),EOMONTH((T$2-N('Revenue Streams'!$G23)),2)))&lt;=IF('Revenue Streams'!$F23="",DATE(9999,1,1),'Revenue Streams'!$F23))),IF(('Revenue Streams'!$E23&gt;=(T$2-N('Revenue Streams'!$G23)))*('Revenue Streams'!$E23&lt;=(T$3-N('Revenue Streams'!$G23)))=1,'Revenue Streams'!$D23,0)))</f>
        <v/>
      </c>
      <c r="U25" s="22">
        <f>IF(OR('Revenue Streams'!$D23="",'Revenue Streams'!$E23=""),0,IF('Revenue Streams'!$C23="Monthly",'Revenue Streams'!$D23*(((MIN(DATE(YEAR((U$2-N('Revenue Streams'!$G23))),MONTH((U$2-N('Revenue Streams'!$G23))),1)+DAY('Revenue Streams'!$E23)-1,EOMONTH((U$2-N('Revenue Streams'!$G23)),0)))&gt;=(U$2-N('Revenue Streams'!$G23)))*((MIN(DATE(YEAR((U$2-N('Revenue Streams'!$G23))),MONTH((U$2-N('Revenue Streams'!$G23))),1)+DAY('Revenue Streams'!$E23)-1,EOMONTH((U$2-N('Revenue Streams'!$G23)),0)))&lt;=(U$3-N('Revenue Streams'!$G23)))*((MIN(DATE(YEAR((U$2-N('Revenue Streams'!$G23))),MONTH((U$2-N('Revenue Streams'!$G23))),1)+DAY('Revenue Streams'!$E23)-1,EOMONTH((U$2-N('Revenue Streams'!$G23)),0)))&gt;='Revenue Streams'!$E23)*((MIN(DATE(YEAR((U$2-N('Revenue Streams'!$G23))),MONTH((U$2-N('Revenue Streams'!$G23))),1)+DAY('Revenue Streams'!$E23)-1,EOMONTH((U$2-N('Revenue Streams'!$G23)),0)))&lt;=IF('Revenue Streams'!$F23="",DATE(9999,1,1),'Revenue Streams'!$F23))+((MIN(EOMONTH((U$2-N('Revenue Streams'!$G23)),0)+DAY('Revenue Streams'!$E23),EOMONTH((U$2-N('Revenue Streams'!$G23)),1)))&gt;=(U$2-N('Revenue Streams'!$G23)))*((MIN(EOMONTH((U$2-N('Revenue Streams'!$G23)),0)+DAY('Revenue Streams'!$E23),EOMONTH((U$2-N('Revenue Streams'!$G23)),1)))&lt;=(U$3-N('Revenue Streams'!$G23)))*((MIN(EOMONTH((U$2-N('Revenue Streams'!$G23)),0)+DAY('Revenue Streams'!$E23),EOMONTH((U$2-N('Revenue Streams'!$G23)),1)))&gt;='Revenue Streams'!$E23)*((MIN(EOMONTH((U$2-N('Revenue Streams'!$G23)),0)+DAY('Revenue Streams'!$E23),EOMONTH((U$2-N('Revenue Streams'!$G23)),1)))&lt;=IF('Revenue Streams'!$F23="",DATE(9999,1,1),'Revenue Streams'!$F23))+((MIN(EOMONTH((U$2-N('Revenue Streams'!$G23)),1)+DAY('Revenue Streams'!$E23),EOMONTH((U$2-N('Revenue Streams'!$G23)),2)))&gt;=(U$2-N('Revenue Streams'!$G23)))*((MIN(EOMONTH((U$2-N('Revenue Streams'!$G23)),1)+DAY('Revenue Streams'!$E23),EOMONTH((U$2-N('Revenue Streams'!$G23)),2)))&lt;=(U$3-N('Revenue Streams'!$G23)))*((MIN(EOMONTH((U$2-N('Revenue Streams'!$G23)),1)+DAY('Revenue Streams'!$E23),EOMONTH((U$2-N('Revenue Streams'!$G23)),2)))&gt;='Revenue Streams'!$E23)*((MIN(EOMONTH((U$2-N('Revenue Streams'!$G23)),1)+DAY('Revenue Streams'!$E23),EOMONTH((U$2-N('Revenue Streams'!$G23)),2)))&lt;=IF('Revenue Streams'!$F23="",DATE(9999,1,1),'Revenue Streams'!$F23))),IF(('Revenue Streams'!$E23&gt;=(U$2-N('Revenue Streams'!$G23)))*('Revenue Streams'!$E23&lt;=(U$3-N('Revenue Streams'!$G23)))=1,'Revenue Streams'!$D23,0)))</f>
        <v/>
      </c>
      <c r="V25" s="22">
        <f>IF(OR('Revenue Streams'!$D23="",'Revenue Streams'!$E23=""),0,IF('Revenue Streams'!$C23="Monthly",'Revenue Streams'!$D23*(((MIN(DATE(YEAR((V$2-N('Revenue Streams'!$G23))),MONTH((V$2-N('Revenue Streams'!$G23))),1)+DAY('Revenue Streams'!$E23)-1,EOMONTH((V$2-N('Revenue Streams'!$G23)),0)))&gt;=(V$2-N('Revenue Streams'!$G23)))*((MIN(DATE(YEAR((V$2-N('Revenue Streams'!$G23))),MONTH((V$2-N('Revenue Streams'!$G23))),1)+DAY('Revenue Streams'!$E23)-1,EOMONTH((V$2-N('Revenue Streams'!$G23)),0)))&lt;=(V$3-N('Revenue Streams'!$G23)))*((MIN(DATE(YEAR((V$2-N('Revenue Streams'!$G23))),MONTH((V$2-N('Revenue Streams'!$G23))),1)+DAY('Revenue Streams'!$E23)-1,EOMONTH((V$2-N('Revenue Streams'!$G23)),0)))&gt;='Revenue Streams'!$E23)*((MIN(DATE(YEAR((V$2-N('Revenue Streams'!$G23))),MONTH((V$2-N('Revenue Streams'!$G23))),1)+DAY('Revenue Streams'!$E23)-1,EOMONTH((V$2-N('Revenue Streams'!$G23)),0)))&lt;=IF('Revenue Streams'!$F23="",DATE(9999,1,1),'Revenue Streams'!$F23))+((MIN(EOMONTH((V$2-N('Revenue Streams'!$G23)),0)+DAY('Revenue Streams'!$E23),EOMONTH((V$2-N('Revenue Streams'!$G23)),1)))&gt;=(V$2-N('Revenue Streams'!$G23)))*((MIN(EOMONTH((V$2-N('Revenue Streams'!$G23)),0)+DAY('Revenue Streams'!$E23),EOMONTH((V$2-N('Revenue Streams'!$G23)),1)))&lt;=(V$3-N('Revenue Streams'!$G23)))*((MIN(EOMONTH((V$2-N('Revenue Streams'!$G23)),0)+DAY('Revenue Streams'!$E23),EOMONTH((V$2-N('Revenue Streams'!$G23)),1)))&gt;='Revenue Streams'!$E23)*((MIN(EOMONTH((V$2-N('Revenue Streams'!$G23)),0)+DAY('Revenue Streams'!$E23),EOMONTH((V$2-N('Revenue Streams'!$G23)),1)))&lt;=IF('Revenue Streams'!$F23="",DATE(9999,1,1),'Revenue Streams'!$F23))+((MIN(EOMONTH((V$2-N('Revenue Streams'!$G23)),1)+DAY('Revenue Streams'!$E23),EOMONTH((V$2-N('Revenue Streams'!$G23)),2)))&gt;=(V$2-N('Revenue Streams'!$G23)))*((MIN(EOMONTH((V$2-N('Revenue Streams'!$G23)),1)+DAY('Revenue Streams'!$E23),EOMONTH((V$2-N('Revenue Streams'!$G23)),2)))&lt;=(V$3-N('Revenue Streams'!$G23)))*((MIN(EOMONTH((V$2-N('Revenue Streams'!$G23)),1)+DAY('Revenue Streams'!$E23),EOMONTH((V$2-N('Revenue Streams'!$G23)),2)))&gt;='Revenue Streams'!$E23)*((MIN(EOMONTH((V$2-N('Revenue Streams'!$G23)),1)+DAY('Revenue Streams'!$E23),EOMONTH((V$2-N('Revenue Streams'!$G23)),2)))&lt;=IF('Revenue Streams'!$F23="",DATE(9999,1,1),'Revenue Streams'!$F23))),IF(('Revenue Streams'!$E23&gt;=(V$2-N('Revenue Streams'!$G23)))*('Revenue Streams'!$E23&lt;=(V$3-N('Revenue Streams'!$G23)))=1,'Revenue Streams'!$D23,0)))</f>
        <v/>
      </c>
      <c r="W25" s="22">
        <f>IF(OR('Revenue Streams'!$D23="",'Revenue Streams'!$E23=""),0,IF('Revenue Streams'!$C23="Monthly",'Revenue Streams'!$D23*(((MIN(DATE(YEAR((W$2-N('Revenue Streams'!$G23))),MONTH((W$2-N('Revenue Streams'!$G23))),1)+DAY('Revenue Streams'!$E23)-1,EOMONTH((W$2-N('Revenue Streams'!$G23)),0)))&gt;=(W$2-N('Revenue Streams'!$G23)))*((MIN(DATE(YEAR((W$2-N('Revenue Streams'!$G23))),MONTH((W$2-N('Revenue Streams'!$G23))),1)+DAY('Revenue Streams'!$E23)-1,EOMONTH((W$2-N('Revenue Streams'!$G23)),0)))&lt;=(W$3-N('Revenue Streams'!$G23)))*((MIN(DATE(YEAR((W$2-N('Revenue Streams'!$G23))),MONTH((W$2-N('Revenue Streams'!$G23))),1)+DAY('Revenue Streams'!$E23)-1,EOMONTH((W$2-N('Revenue Streams'!$G23)),0)))&gt;='Revenue Streams'!$E23)*((MIN(DATE(YEAR((W$2-N('Revenue Streams'!$G23))),MONTH((W$2-N('Revenue Streams'!$G23))),1)+DAY('Revenue Streams'!$E23)-1,EOMONTH((W$2-N('Revenue Streams'!$G23)),0)))&lt;=IF('Revenue Streams'!$F23="",DATE(9999,1,1),'Revenue Streams'!$F23))+((MIN(EOMONTH((W$2-N('Revenue Streams'!$G23)),0)+DAY('Revenue Streams'!$E23),EOMONTH((W$2-N('Revenue Streams'!$G23)),1)))&gt;=(W$2-N('Revenue Streams'!$G23)))*((MIN(EOMONTH((W$2-N('Revenue Streams'!$G23)),0)+DAY('Revenue Streams'!$E23),EOMONTH((W$2-N('Revenue Streams'!$G23)),1)))&lt;=(W$3-N('Revenue Streams'!$G23)))*((MIN(EOMONTH((W$2-N('Revenue Streams'!$G23)),0)+DAY('Revenue Streams'!$E23),EOMONTH((W$2-N('Revenue Streams'!$G23)),1)))&gt;='Revenue Streams'!$E23)*((MIN(EOMONTH((W$2-N('Revenue Streams'!$G23)),0)+DAY('Revenue Streams'!$E23),EOMONTH((W$2-N('Revenue Streams'!$G23)),1)))&lt;=IF('Revenue Streams'!$F23="",DATE(9999,1,1),'Revenue Streams'!$F23))+((MIN(EOMONTH((W$2-N('Revenue Streams'!$G23)),1)+DAY('Revenue Streams'!$E23),EOMONTH((W$2-N('Revenue Streams'!$G23)),2)))&gt;=(W$2-N('Revenue Streams'!$G23)))*((MIN(EOMONTH((W$2-N('Revenue Streams'!$G23)),1)+DAY('Revenue Streams'!$E23),EOMONTH((W$2-N('Revenue Streams'!$G23)),2)))&lt;=(W$3-N('Revenue Streams'!$G23)))*((MIN(EOMONTH((W$2-N('Revenue Streams'!$G23)),1)+DAY('Revenue Streams'!$E23),EOMONTH((W$2-N('Revenue Streams'!$G23)),2)))&gt;='Revenue Streams'!$E23)*((MIN(EOMONTH((W$2-N('Revenue Streams'!$G23)),1)+DAY('Revenue Streams'!$E23),EOMONTH((W$2-N('Revenue Streams'!$G23)),2)))&lt;=IF('Revenue Streams'!$F23="",DATE(9999,1,1),'Revenue Streams'!$F23))),IF(('Revenue Streams'!$E23&gt;=(W$2-N('Revenue Streams'!$G23)))*('Revenue Streams'!$E23&lt;=(W$3-N('Revenue Streams'!$G23)))=1,'Revenue Streams'!$D23,0)))</f>
        <v/>
      </c>
      <c r="X25" s="22">
        <f>IF(OR('Revenue Streams'!$D23="",'Revenue Streams'!$E23=""),0,IF('Revenue Streams'!$C23="Monthly",'Revenue Streams'!$D23*(((MIN(DATE(YEAR((X$2-N('Revenue Streams'!$G23))),MONTH((X$2-N('Revenue Streams'!$G23))),1)+DAY('Revenue Streams'!$E23)-1,EOMONTH((X$2-N('Revenue Streams'!$G23)),0)))&gt;=(X$2-N('Revenue Streams'!$G23)))*((MIN(DATE(YEAR((X$2-N('Revenue Streams'!$G23))),MONTH((X$2-N('Revenue Streams'!$G23))),1)+DAY('Revenue Streams'!$E23)-1,EOMONTH((X$2-N('Revenue Streams'!$G23)),0)))&lt;=(X$3-N('Revenue Streams'!$G23)))*((MIN(DATE(YEAR((X$2-N('Revenue Streams'!$G23))),MONTH((X$2-N('Revenue Streams'!$G23))),1)+DAY('Revenue Streams'!$E23)-1,EOMONTH((X$2-N('Revenue Streams'!$G23)),0)))&gt;='Revenue Streams'!$E23)*((MIN(DATE(YEAR((X$2-N('Revenue Streams'!$G23))),MONTH((X$2-N('Revenue Streams'!$G23))),1)+DAY('Revenue Streams'!$E23)-1,EOMONTH((X$2-N('Revenue Streams'!$G23)),0)))&lt;=IF('Revenue Streams'!$F23="",DATE(9999,1,1),'Revenue Streams'!$F23))+((MIN(EOMONTH((X$2-N('Revenue Streams'!$G23)),0)+DAY('Revenue Streams'!$E23),EOMONTH((X$2-N('Revenue Streams'!$G23)),1)))&gt;=(X$2-N('Revenue Streams'!$G23)))*((MIN(EOMONTH((X$2-N('Revenue Streams'!$G23)),0)+DAY('Revenue Streams'!$E23),EOMONTH((X$2-N('Revenue Streams'!$G23)),1)))&lt;=(X$3-N('Revenue Streams'!$G23)))*((MIN(EOMONTH((X$2-N('Revenue Streams'!$G23)),0)+DAY('Revenue Streams'!$E23),EOMONTH((X$2-N('Revenue Streams'!$G23)),1)))&gt;='Revenue Streams'!$E23)*((MIN(EOMONTH((X$2-N('Revenue Streams'!$G23)),0)+DAY('Revenue Streams'!$E23),EOMONTH((X$2-N('Revenue Streams'!$G23)),1)))&lt;=IF('Revenue Streams'!$F23="",DATE(9999,1,1),'Revenue Streams'!$F23))+((MIN(EOMONTH((X$2-N('Revenue Streams'!$G23)),1)+DAY('Revenue Streams'!$E23),EOMONTH((X$2-N('Revenue Streams'!$G23)),2)))&gt;=(X$2-N('Revenue Streams'!$G23)))*((MIN(EOMONTH((X$2-N('Revenue Streams'!$G23)),1)+DAY('Revenue Streams'!$E23),EOMONTH((X$2-N('Revenue Streams'!$G23)),2)))&lt;=(X$3-N('Revenue Streams'!$G23)))*((MIN(EOMONTH((X$2-N('Revenue Streams'!$G23)),1)+DAY('Revenue Streams'!$E23),EOMONTH((X$2-N('Revenue Streams'!$G23)),2)))&gt;='Revenue Streams'!$E23)*((MIN(EOMONTH((X$2-N('Revenue Streams'!$G23)),1)+DAY('Revenue Streams'!$E23),EOMONTH((X$2-N('Revenue Streams'!$G23)),2)))&lt;=IF('Revenue Streams'!$F23="",DATE(9999,1,1),'Revenue Streams'!$F23))),IF(('Revenue Streams'!$E23&gt;=(X$2-N('Revenue Streams'!$G23)))*('Revenue Streams'!$E23&lt;=(X$3-N('Revenue Streams'!$G23)))=1,'Revenue Streams'!$D23,0)))</f>
        <v/>
      </c>
      <c r="Y25" s="22">
        <f>IF(OR('Revenue Streams'!$D23="",'Revenue Streams'!$E23=""),0,IF('Revenue Streams'!$C23="Monthly",'Revenue Streams'!$D23*(((MIN(DATE(YEAR((Y$2-N('Revenue Streams'!$G23))),MONTH((Y$2-N('Revenue Streams'!$G23))),1)+DAY('Revenue Streams'!$E23)-1,EOMONTH((Y$2-N('Revenue Streams'!$G23)),0)))&gt;=(Y$2-N('Revenue Streams'!$G23)))*((MIN(DATE(YEAR((Y$2-N('Revenue Streams'!$G23))),MONTH((Y$2-N('Revenue Streams'!$G23))),1)+DAY('Revenue Streams'!$E23)-1,EOMONTH((Y$2-N('Revenue Streams'!$G23)),0)))&lt;=(Y$3-N('Revenue Streams'!$G23)))*((MIN(DATE(YEAR((Y$2-N('Revenue Streams'!$G23))),MONTH((Y$2-N('Revenue Streams'!$G23))),1)+DAY('Revenue Streams'!$E23)-1,EOMONTH((Y$2-N('Revenue Streams'!$G23)),0)))&gt;='Revenue Streams'!$E23)*((MIN(DATE(YEAR((Y$2-N('Revenue Streams'!$G23))),MONTH((Y$2-N('Revenue Streams'!$G23))),1)+DAY('Revenue Streams'!$E23)-1,EOMONTH((Y$2-N('Revenue Streams'!$G23)),0)))&lt;=IF('Revenue Streams'!$F23="",DATE(9999,1,1),'Revenue Streams'!$F23))+((MIN(EOMONTH((Y$2-N('Revenue Streams'!$G23)),0)+DAY('Revenue Streams'!$E23),EOMONTH((Y$2-N('Revenue Streams'!$G23)),1)))&gt;=(Y$2-N('Revenue Streams'!$G23)))*((MIN(EOMONTH((Y$2-N('Revenue Streams'!$G23)),0)+DAY('Revenue Streams'!$E23),EOMONTH((Y$2-N('Revenue Streams'!$G23)),1)))&lt;=(Y$3-N('Revenue Streams'!$G23)))*((MIN(EOMONTH((Y$2-N('Revenue Streams'!$G23)),0)+DAY('Revenue Streams'!$E23),EOMONTH((Y$2-N('Revenue Streams'!$G23)),1)))&gt;='Revenue Streams'!$E23)*((MIN(EOMONTH((Y$2-N('Revenue Streams'!$G23)),0)+DAY('Revenue Streams'!$E23),EOMONTH((Y$2-N('Revenue Streams'!$G23)),1)))&lt;=IF('Revenue Streams'!$F23="",DATE(9999,1,1),'Revenue Streams'!$F23))+((MIN(EOMONTH((Y$2-N('Revenue Streams'!$G23)),1)+DAY('Revenue Streams'!$E23),EOMONTH((Y$2-N('Revenue Streams'!$G23)),2)))&gt;=(Y$2-N('Revenue Streams'!$G23)))*((MIN(EOMONTH((Y$2-N('Revenue Streams'!$G23)),1)+DAY('Revenue Streams'!$E23),EOMONTH((Y$2-N('Revenue Streams'!$G23)),2)))&lt;=(Y$3-N('Revenue Streams'!$G23)))*((MIN(EOMONTH((Y$2-N('Revenue Streams'!$G23)),1)+DAY('Revenue Streams'!$E23),EOMONTH((Y$2-N('Revenue Streams'!$G23)),2)))&gt;='Revenue Streams'!$E23)*((MIN(EOMONTH((Y$2-N('Revenue Streams'!$G23)),1)+DAY('Revenue Streams'!$E23),EOMONTH((Y$2-N('Revenue Streams'!$G23)),2)))&lt;=IF('Revenue Streams'!$F23="",DATE(9999,1,1),'Revenue Streams'!$F23))),IF(('Revenue Streams'!$E23&gt;=(Y$2-N('Revenue Streams'!$G23)))*('Revenue Streams'!$E23&lt;=(Y$3-N('Revenue Streams'!$G23)))=1,'Revenue Streams'!$D23,0)))</f>
        <v/>
      </c>
      <c r="Z25" s="22">
        <f>IF(OR('Revenue Streams'!$D23="",'Revenue Streams'!$E23=""),0,IF('Revenue Streams'!$C23="Monthly",'Revenue Streams'!$D23*(((MIN(DATE(YEAR((Z$2-N('Revenue Streams'!$G23))),MONTH((Z$2-N('Revenue Streams'!$G23))),1)+DAY('Revenue Streams'!$E23)-1,EOMONTH((Z$2-N('Revenue Streams'!$G23)),0)))&gt;=(Z$2-N('Revenue Streams'!$G23)))*((MIN(DATE(YEAR((Z$2-N('Revenue Streams'!$G23))),MONTH((Z$2-N('Revenue Streams'!$G23))),1)+DAY('Revenue Streams'!$E23)-1,EOMONTH((Z$2-N('Revenue Streams'!$G23)),0)))&lt;=(Z$3-N('Revenue Streams'!$G23)))*((MIN(DATE(YEAR((Z$2-N('Revenue Streams'!$G23))),MONTH((Z$2-N('Revenue Streams'!$G23))),1)+DAY('Revenue Streams'!$E23)-1,EOMONTH((Z$2-N('Revenue Streams'!$G23)),0)))&gt;='Revenue Streams'!$E23)*((MIN(DATE(YEAR((Z$2-N('Revenue Streams'!$G23))),MONTH((Z$2-N('Revenue Streams'!$G23))),1)+DAY('Revenue Streams'!$E23)-1,EOMONTH((Z$2-N('Revenue Streams'!$G23)),0)))&lt;=IF('Revenue Streams'!$F23="",DATE(9999,1,1),'Revenue Streams'!$F23))+((MIN(EOMONTH((Z$2-N('Revenue Streams'!$G23)),0)+DAY('Revenue Streams'!$E23),EOMONTH((Z$2-N('Revenue Streams'!$G23)),1)))&gt;=(Z$2-N('Revenue Streams'!$G23)))*((MIN(EOMONTH((Z$2-N('Revenue Streams'!$G23)),0)+DAY('Revenue Streams'!$E23),EOMONTH((Z$2-N('Revenue Streams'!$G23)),1)))&lt;=(Z$3-N('Revenue Streams'!$G23)))*((MIN(EOMONTH((Z$2-N('Revenue Streams'!$G23)),0)+DAY('Revenue Streams'!$E23),EOMONTH((Z$2-N('Revenue Streams'!$G23)),1)))&gt;='Revenue Streams'!$E23)*((MIN(EOMONTH((Z$2-N('Revenue Streams'!$G23)),0)+DAY('Revenue Streams'!$E23),EOMONTH((Z$2-N('Revenue Streams'!$G23)),1)))&lt;=IF('Revenue Streams'!$F23="",DATE(9999,1,1),'Revenue Streams'!$F23))+((MIN(EOMONTH((Z$2-N('Revenue Streams'!$G23)),1)+DAY('Revenue Streams'!$E23),EOMONTH((Z$2-N('Revenue Streams'!$G23)),2)))&gt;=(Z$2-N('Revenue Streams'!$G23)))*((MIN(EOMONTH((Z$2-N('Revenue Streams'!$G23)),1)+DAY('Revenue Streams'!$E23),EOMONTH((Z$2-N('Revenue Streams'!$G23)),2)))&lt;=(Z$3-N('Revenue Streams'!$G23)))*((MIN(EOMONTH((Z$2-N('Revenue Streams'!$G23)),1)+DAY('Revenue Streams'!$E23),EOMONTH((Z$2-N('Revenue Streams'!$G23)),2)))&gt;='Revenue Streams'!$E23)*((MIN(EOMONTH((Z$2-N('Revenue Streams'!$G23)),1)+DAY('Revenue Streams'!$E23),EOMONTH((Z$2-N('Revenue Streams'!$G23)),2)))&lt;=IF('Revenue Streams'!$F23="",DATE(9999,1,1),'Revenue Streams'!$F23))),IF(('Revenue Streams'!$E23&gt;=(Z$2-N('Revenue Streams'!$G23)))*('Revenue Streams'!$E23&lt;=(Z$3-N('Revenue Streams'!$G23)))=1,'Revenue Streams'!$D23,0)))</f>
        <v/>
      </c>
      <c r="AA25" s="22">
        <f>IF(OR('Revenue Streams'!$D23="",'Revenue Streams'!$E23=""),0,IF('Revenue Streams'!$C23="Monthly",'Revenue Streams'!$D23*(((MIN(DATE(YEAR((AA$2-N('Revenue Streams'!$G23))),MONTH((AA$2-N('Revenue Streams'!$G23))),1)+DAY('Revenue Streams'!$E23)-1,EOMONTH((AA$2-N('Revenue Streams'!$G23)),0)))&gt;=(AA$2-N('Revenue Streams'!$G23)))*((MIN(DATE(YEAR((AA$2-N('Revenue Streams'!$G23))),MONTH((AA$2-N('Revenue Streams'!$G23))),1)+DAY('Revenue Streams'!$E23)-1,EOMONTH((AA$2-N('Revenue Streams'!$G23)),0)))&lt;=(AA$3-N('Revenue Streams'!$G23)))*((MIN(DATE(YEAR((AA$2-N('Revenue Streams'!$G23))),MONTH((AA$2-N('Revenue Streams'!$G23))),1)+DAY('Revenue Streams'!$E23)-1,EOMONTH((AA$2-N('Revenue Streams'!$G23)),0)))&gt;='Revenue Streams'!$E23)*((MIN(DATE(YEAR((AA$2-N('Revenue Streams'!$G23))),MONTH((AA$2-N('Revenue Streams'!$G23))),1)+DAY('Revenue Streams'!$E23)-1,EOMONTH((AA$2-N('Revenue Streams'!$G23)),0)))&lt;=IF('Revenue Streams'!$F23="",DATE(9999,1,1),'Revenue Streams'!$F23))+((MIN(EOMONTH((AA$2-N('Revenue Streams'!$G23)),0)+DAY('Revenue Streams'!$E23),EOMONTH((AA$2-N('Revenue Streams'!$G23)),1)))&gt;=(AA$2-N('Revenue Streams'!$G23)))*((MIN(EOMONTH((AA$2-N('Revenue Streams'!$G23)),0)+DAY('Revenue Streams'!$E23),EOMONTH((AA$2-N('Revenue Streams'!$G23)),1)))&lt;=(AA$3-N('Revenue Streams'!$G23)))*((MIN(EOMONTH((AA$2-N('Revenue Streams'!$G23)),0)+DAY('Revenue Streams'!$E23),EOMONTH((AA$2-N('Revenue Streams'!$G23)),1)))&gt;='Revenue Streams'!$E23)*((MIN(EOMONTH((AA$2-N('Revenue Streams'!$G23)),0)+DAY('Revenue Streams'!$E23),EOMONTH((AA$2-N('Revenue Streams'!$G23)),1)))&lt;=IF('Revenue Streams'!$F23="",DATE(9999,1,1),'Revenue Streams'!$F23))+((MIN(EOMONTH((AA$2-N('Revenue Streams'!$G23)),1)+DAY('Revenue Streams'!$E23),EOMONTH((AA$2-N('Revenue Streams'!$G23)),2)))&gt;=(AA$2-N('Revenue Streams'!$G23)))*((MIN(EOMONTH((AA$2-N('Revenue Streams'!$G23)),1)+DAY('Revenue Streams'!$E23),EOMONTH((AA$2-N('Revenue Streams'!$G23)),2)))&lt;=(AA$3-N('Revenue Streams'!$G23)))*((MIN(EOMONTH((AA$2-N('Revenue Streams'!$G23)),1)+DAY('Revenue Streams'!$E23),EOMONTH((AA$2-N('Revenue Streams'!$G23)),2)))&gt;='Revenue Streams'!$E23)*((MIN(EOMONTH((AA$2-N('Revenue Streams'!$G23)),1)+DAY('Revenue Streams'!$E23),EOMONTH((AA$2-N('Revenue Streams'!$G23)),2)))&lt;=IF('Revenue Streams'!$F23="",DATE(9999,1,1),'Revenue Streams'!$F23))),IF(('Revenue Streams'!$E23&gt;=(AA$2-N('Revenue Streams'!$G23)))*('Revenue Streams'!$E23&lt;=(AA$3-N('Revenue Streams'!$G23)))=1,'Revenue Streams'!$D23,0)))</f>
        <v/>
      </c>
      <c r="AB25" s="22">
        <f>IF(OR('Revenue Streams'!$D23="",'Revenue Streams'!$E23=""),0,IF('Revenue Streams'!$C23="Monthly",'Revenue Streams'!$D23*(((MIN(DATE(YEAR((AB$2-N('Revenue Streams'!$G23))),MONTH((AB$2-N('Revenue Streams'!$G23))),1)+DAY('Revenue Streams'!$E23)-1,EOMONTH((AB$2-N('Revenue Streams'!$G23)),0)))&gt;=(AB$2-N('Revenue Streams'!$G23)))*((MIN(DATE(YEAR((AB$2-N('Revenue Streams'!$G23))),MONTH((AB$2-N('Revenue Streams'!$G23))),1)+DAY('Revenue Streams'!$E23)-1,EOMONTH((AB$2-N('Revenue Streams'!$G23)),0)))&lt;=(AB$3-N('Revenue Streams'!$G23)))*((MIN(DATE(YEAR((AB$2-N('Revenue Streams'!$G23))),MONTH((AB$2-N('Revenue Streams'!$G23))),1)+DAY('Revenue Streams'!$E23)-1,EOMONTH((AB$2-N('Revenue Streams'!$G23)),0)))&gt;='Revenue Streams'!$E23)*((MIN(DATE(YEAR((AB$2-N('Revenue Streams'!$G23))),MONTH((AB$2-N('Revenue Streams'!$G23))),1)+DAY('Revenue Streams'!$E23)-1,EOMONTH((AB$2-N('Revenue Streams'!$G23)),0)))&lt;=IF('Revenue Streams'!$F23="",DATE(9999,1,1),'Revenue Streams'!$F23))+((MIN(EOMONTH((AB$2-N('Revenue Streams'!$G23)),0)+DAY('Revenue Streams'!$E23),EOMONTH((AB$2-N('Revenue Streams'!$G23)),1)))&gt;=(AB$2-N('Revenue Streams'!$G23)))*((MIN(EOMONTH((AB$2-N('Revenue Streams'!$G23)),0)+DAY('Revenue Streams'!$E23),EOMONTH((AB$2-N('Revenue Streams'!$G23)),1)))&lt;=(AB$3-N('Revenue Streams'!$G23)))*((MIN(EOMONTH((AB$2-N('Revenue Streams'!$G23)),0)+DAY('Revenue Streams'!$E23),EOMONTH((AB$2-N('Revenue Streams'!$G23)),1)))&gt;='Revenue Streams'!$E23)*((MIN(EOMONTH((AB$2-N('Revenue Streams'!$G23)),0)+DAY('Revenue Streams'!$E23),EOMONTH((AB$2-N('Revenue Streams'!$G23)),1)))&lt;=IF('Revenue Streams'!$F23="",DATE(9999,1,1),'Revenue Streams'!$F23))+((MIN(EOMONTH((AB$2-N('Revenue Streams'!$G23)),1)+DAY('Revenue Streams'!$E23),EOMONTH((AB$2-N('Revenue Streams'!$G23)),2)))&gt;=(AB$2-N('Revenue Streams'!$G23)))*((MIN(EOMONTH((AB$2-N('Revenue Streams'!$G23)),1)+DAY('Revenue Streams'!$E23),EOMONTH((AB$2-N('Revenue Streams'!$G23)),2)))&lt;=(AB$3-N('Revenue Streams'!$G23)))*((MIN(EOMONTH((AB$2-N('Revenue Streams'!$G23)),1)+DAY('Revenue Streams'!$E23),EOMONTH((AB$2-N('Revenue Streams'!$G23)),2)))&gt;='Revenue Streams'!$E23)*((MIN(EOMONTH((AB$2-N('Revenue Streams'!$G23)),1)+DAY('Revenue Streams'!$E23),EOMONTH((AB$2-N('Revenue Streams'!$G23)),2)))&lt;=IF('Revenue Streams'!$F23="",DATE(9999,1,1),'Revenue Streams'!$F23))),IF(('Revenue Streams'!$E23&gt;=(AB$2-N('Revenue Streams'!$G23)))*('Revenue Streams'!$E23&lt;=(AB$3-N('Revenue Streams'!$G23)))=1,'Revenue Streams'!$D23,0)))</f>
        <v/>
      </c>
    </row>
    <row r="27" ht="15" customHeight="1" s="23">
      <c r="A27" s="36" t="inlineStr">
        <is>
          <t>EXPENSES</t>
        </is>
      </c>
    </row>
    <row r="28" ht="15" customHeight="1" s="23">
      <c r="A28" s="22">
        <f>IF(Expenses!$B4="","",Expenses!$B4)</f>
        <v/>
      </c>
      <c r="B28" s="22">
        <f>IF(Expenses!$A4="","",Expenses!$A4)</f>
        <v/>
      </c>
      <c r="C28" s="22">
        <f>IF(OR(Expenses!$D4="",Expenses!$E4=""),0,IF(Expenses!$C4="Monthly",Expenses!$D4*(((MIN(DATE(YEAR((C$2-0)),MONTH((C$2-0)),1)+DAY(Expenses!$E4)-1,EOMONTH((C$2-0),0)))&gt;=(C$2-0))*((MIN(DATE(YEAR((C$2-0)),MONTH((C$2-0)),1)+DAY(Expenses!$E4)-1,EOMONTH((C$2-0),0)))&lt;=(C$3-0))*((MIN(DATE(YEAR((C$2-0)),MONTH((C$2-0)),1)+DAY(Expenses!$E4)-1,EOMONTH((C$2-0),0)))&gt;=Expenses!$E4)*((MIN(DATE(YEAR((C$2-0)),MONTH((C$2-0)),1)+DAY(Expenses!$E4)-1,EOMONTH((C$2-0),0)))&lt;=IF(Expenses!$F4="",DATE(9999,1,1),Expenses!$F4))+((MIN(EOMONTH((C$2-0),0)+DAY(Expenses!$E4),EOMONTH((C$2-0),1)))&gt;=(C$2-0))*((MIN(EOMONTH((C$2-0),0)+DAY(Expenses!$E4),EOMONTH((C$2-0),1)))&lt;=(C$3-0))*((MIN(EOMONTH((C$2-0),0)+DAY(Expenses!$E4),EOMONTH((C$2-0),1)))&gt;=Expenses!$E4)*((MIN(EOMONTH((C$2-0),0)+DAY(Expenses!$E4),EOMONTH((C$2-0),1)))&lt;=IF(Expenses!$F4="",DATE(9999,1,1),Expenses!$F4))+((MIN(EOMONTH((C$2-0),1)+DAY(Expenses!$E4),EOMONTH((C$2-0),2)))&gt;=(C$2-0))*((MIN(EOMONTH((C$2-0),1)+DAY(Expenses!$E4),EOMONTH((C$2-0),2)))&lt;=(C$3-0))*((MIN(EOMONTH((C$2-0),1)+DAY(Expenses!$E4),EOMONTH((C$2-0),2)))&gt;=Expenses!$E4)*((MIN(EOMONTH((C$2-0),1)+DAY(Expenses!$E4),EOMONTH((C$2-0),2)))&lt;=IF(Expenses!$F4="",DATE(9999,1,1),Expenses!$F4))),IF((Expenses!$E4&gt;=(C$2-0))*(Expenses!$E4&lt;=(C$3-0))=1,Expenses!$D4,0)))</f>
        <v/>
      </c>
      <c r="D28" s="22">
        <f>IF(OR(Expenses!$D4="",Expenses!$E4=""),0,IF(Expenses!$C4="Monthly",Expenses!$D4*(((MIN(DATE(YEAR((D$2-0)),MONTH((D$2-0)),1)+DAY(Expenses!$E4)-1,EOMONTH((D$2-0),0)))&gt;=(D$2-0))*((MIN(DATE(YEAR((D$2-0)),MONTH((D$2-0)),1)+DAY(Expenses!$E4)-1,EOMONTH((D$2-0),0)))&lt;=(D$3-0))*((MIN(DATE(YEAR((D$2-0)),MONTH((D$2-0)),1)+DAY(Expenses!$E4)-1,EOMONTH((D$2-0),0)))&gt;=Expenses!$E4)*((MIN(DATE(YEAR((D$2-0)),MONTH((D$2-0)),1)+DAY(Expenses!$E4)-1,EOMONTH((D$2-0),0)))&lt;=IF(Expenses!$F4="",DATE(9999,1,1),Expenses!$F4))+((MIN(EOMONTH((D$2-0),0)+DAY(Expenses!$E4),EOMONTH((D$2-0),1)))&gt;=(D$2-0))*((MIN(EOMONTH((D$2-0),0)+DAY(Expenses!$E4),EOMONTH((D$2-0),1)))&lt;=(D$3-0))*((MIN(EOMONTH((D$2-0),0)+DAY(Expenses!$E4),EOMONTH((D$2-0),1)))&gt;=Expenses!$E4)*((MIN(EOMONTH((D$2-0),0)+DAY(Expenses!$E4),EOMONTH((D$2-0),1)))&lt;=IF(Expenses!$F4="",DATE(9999,1,1),Expenses!$F4))+((MIN(EOMONTH((D$2-0),1)+DAY(Expenses!$E4),EOMONTH((D$2-0),2)))&gt;=(D$2-0))*((MIN(EOMONTH((D$2-0),1)+DAY(Expenses!$E4),EOMONTH((D$2-0),2)))&lt;=(D$3-0))*((MIN(EOMONTH((D$2-0),1)+DAY(Expenses!$E4),EOMONTH((D$2-0),2)))&gt;=Expenses!$E4)*((MIN(EOMONTH((D$2-0),1)+DAY(Expenses!$E4),EOMONTH((D$2-0),2)))&lt;=IF(Expenses!$F4="",DATE(9999,1,1),Expenses!$F4))),IF((Expenses!$E4&gt;=(D$2-0))*(Expenses!$E4&lt;=(D$3-0))=1,Expenses!$D4,0)))</f>
        <v/>
      </c>
      <c r="E28" s="22">
        <f>IF(OR(Expenses!$D4="",Expenses!$E4=""),0,IF(Expenses!$C4="Monthly",Expenses!$D4*(((MIN(DATE(YEAR((E$2-0)),MONTH((E$2-0)),1)+DAY(Expenses!$E4)-1,EOMONTH((E$2-0),0)))&gt;=(E$2-0))*((MIN(DATE(YEAR((E$2-0)),MONTH((E$2-0)),1)+DAY(Expenses!$E4)-1,EOMONTH((E$2-0),0)))&lt;=(E$3-0))*((MIN(DATE(YEAR((E$2-0)),MONTH((E$2-0)),1)+DAY(Expenses!$E4)-1,EOMONTH((E$2-0),0)))&gt;=Expenses!$E4)*((MIN(DATE(YEAR((E$2-0)),MONTH((E$2-0)),1)+DAY(Expenses!$E4)-1,EOMONTH((E$2-0),0)))&lt;=IF(Expenses!$F4="",DATE(9999,1,1),Expenses!$F4))+((MIN(EOMONTH((E$2-0),0)+DAY(Expenses!$E4),EOMONTH((E$2-0),1)))&gt;=(E$2-0))*((MIN(EOMONTH((E$2-0),0)+DAY(Expenses!$E4),EOMONTH((E$2-0),1)))&lt;=(E$3-0))*((MIN(EOMONTH((E$2-0),0)+DAY(Expenses!$E4),EOMONTH((E$2-0),1)))&gt;=Expenses!$E4)*((MIN(EOMONTH((E$2-0),0)+DAY(Expenses!$E4),EOMONTH((E$2-0),1)))&lt;=IF(Expenses!$F4="",DATE(9999,1,1),Expenses!$F4))+((MIN(EOMONTH((E$2-0),1)+DAY(Expenses!$E4),EOMONTH((E$2-0),2)))&gt;=(E$2-0))*((MIN(EOMONTH((E$2-0),1)+DAY(Expenses!$E4),EOMONTH((E$2-0),2)))&lt;=(E$3-0))*((MIN(EOMONTH((E$2-0),1)+DAY(Expenses!$E4),EOMONTH((E$2-0),2)))&gt;=Expenses!$E4)*((MIN(EOMONTH((E$2-0),1)+DAY(Expenses!$E4),EOMONTH((E$2-0),2)))&lt;=IF(Expenses!$F4="",DATE(9999,1,1),Expenses!$F4))),IF((Expenses!$E4&gt;=(E$2-0))*(Expenses!$E4&lt;=(E$3-0))=1,Expenses!$D4,0)))</f>
        <v/>
      </c>
      <c r="F28" s="22">
        <f>IF(OR(Expenses!$D4="",Expenses!$E4=""),0,IF(Expenses!$C4="Monthly",Expenses!$D4*(((MIN(DATE(YEAR((F$2-0)),MONTH((F$2-0)),1)+DAY(Expenses!$E4)-1,EOMONTH((F$2-0),0)))&gt;=(F$2-0))*((MIN(DATE(YEAR((F$2-0)),MONTH((F$2-0)),1)+DAY(Expenses!$E4)-1,EOMONTH((F$2-0),0)))&lt;=(F$3-0))*((MIN(DATE(YEAR((F$2-0)),MONTH((F$2-0)),1)+DAY(Expenses!$E4)-1,EOMONTH((F$2-0),0)))&gt;=Expenses!$E4)*((MIN(DATE(YEAR((F$2-0)),MONTH((F$2-0)),1)+DAY(Expenses!$E4)-1,EOMONTH((F$2-0),0)))&lt;=IF(Expenses!$F4="",DATE(9999,1,1),Expenses!$F4))+((MIN(EOMONTH((F$2-0),0)+DAY(Expenses!$E4),EOMONTH((F$2-0),1)))&gt;=(F$2-0))*((MIN(EOMONTH((F$2-0),0)+DAY(Expenses!$E4),EOMONTH((F$2-0),1)))&lt;=(F$3-0))*((MIN(EOMONTH((F$2-0),0)+DAY(Expenses!$E4),EOMONTH((F$2-0),1)))&gt;=Expenses!$E4)*((MIN(EOMONTH((F$2-0),0)+DAY(Expenses!$E4),EOMONTH((F$2-0),1)))&lt;=IF(Expenses!$F4="",DATE(9999,1,1),Expenses!$F4))+((MIN(EOMONTH((F$2-0),1)+DAY(Expenses!$E4),EOMONTH((F$2-0),2)))&gt;=(F$2-0))*((MIN(EOMONTH((F$2-0),1)+DAY(Expenses!$E4),EOMONTH((F$2-0),2)))&lt;=(F$3-0))*((MIN(EOMONTH((F$2-0),1)+DAY(Expenses!$E4),EOMONTH((F$2-0),2)))&gt;=Expenses!$E4)*((MIN(EOMONTH((F$2-0),1)+DAY(Expenses!$E4),EOMONTH((F$2-0),2)))&lt;=IF(Expenses!$F4="",DATE(9999,1,1),Expenses!$F4))),IF((Expenses!$E4&gt;=(F$2-0))*(Expenses!$E4&lt;=(F$3-0))=1,Expenses!$D4,0)))</f>
        <v/>
      </c>
      <c r="G28" s="22">
        <f>IF(OR(Expenses!$D4="",Expenses!$E4=""),0,IF(Expenses!$C4="Monthly",Expenses!$D4*(((MIN(DATE(YEAR((G$2-0)),MONTH((G$2-0)),1)+DAY(Expenses!$E4)-1,EOMONTH((G$2-0),0)))&gt;=(G$2-0))*((MIN(DATE(YEAR((G$2-0)),MONTH((G$2-0)),1)+DAY(Expenses!$E4)-1,EOMONTH((G$2-0),0)))&lt;=(G$3-0))*((MIN(DATE(YEAR((G$2-0)),MONTH((G$2-0)),1)+DAY(Expenses!$E4)-1,EOMONTH((G$2-0),0)))&gt;=Expenses!$E4)*((MIN(DATE(YEAR((G$2-0)),MONTH((G$2-0)),1)+DAY(Expenses!$E4)-1,EOMONTH((G$2-0),0)))&lt;=IF(Expenses!$F4="",DATE(9999,1,1),Expenses!$F4))+((MIN(EOMONTH((G$2-0),0)+DAY(Expenses!$E4),EOMONTH((G$2-0),1)))&gt;=(G$2-0))*((MIN(EOMONTH((G$2-0),0)+DAY(Expenses!$E4),EOMONTH((G$2-0),1)))&lt;=(G$3-0))*((MIN(EOMONTH((G$2-0),0)+DAY(Expenses!$E4),EOMONTH((G$2-0),1)))&gt;=Expenses!$E4)*((MIN(EOMONTH((G$2-0),0)+DAY(Expenses!$E4),EOMONTH((G$2-0),1)))&lt;=IF(Expenses!$F4="",DATE(9999,1,1),Expenses!$F4))+((MIN(EOMONTH((G$2-0),1)+DAY(Expenses!$E4),EOMONTH((G$2-0),2)))&gt;=(G$2-0))*((MIN(EOMONTH((G$2-0),1)+DAY(Expenses!$E4),EOMONTH((G$2-0),2)))&lt;=(G$3-0))*((MIN(EOMONTH((G$2-0),1)+DAY(Expenses!$E4),EOMONTH((G$2-0),2)))&gt;=Expenses!$E4)*((MIN(EOMONTH((G$2-0),1)+DAY(Expenses!$E4),EOMONTH((G$2-0),2)))&lt;=IF(Expenses!$F4="",DATE(9999,1,1),Expenses!$F4))),IF((Expenses!$E4&gt;=(G$2-0))*(Expenses!$E4&lt;=(G$3-0))=1,Expenses!$D4,0)))</f>
        <v/>
      </c>
      <c r="H28" s="22">
        <f>IF(OR(Expenses!$D4="",Expenses!$E4=""),0,IF(Expenses!$C4="Monthly",Expenses!$D4*(((MIN(DATE(YEAR((H$2-0)),MONTH((H$2-0)),1)+DAY(Expenses!$E4)-1,EOMONTH((H$2-0),0)))&gt;=(H$2-0))*((MIN(DATE(YEAR((H$2-0)),MONTH((H$2-0)),1)+DAY(Expenses!$E4)-1,EOMONTH((H$2-0),0)))&lt;=(H$3-0))*((MIN(DATE(YEAR((H$2-0)),MONTH((H$2-0)),1)+DAY(Expenses!$E4)-1,EOMONTH((H$2-0),0)))&gt;=Expenses!$E4)*((MIN(DATE(YEAR((H$2-0)),MONTH((H$2-0)),1)+DAY(Expenses!$E4)-1,EOMONTH((H$2-0),0)))&lt;=IF(Expenses!$F4="",DATE(9999,1,1),Expenses!$F4))+((MIN(EOMONTH((H$2-0),0)+DAY(Expenses!$E4),EOMONTH((H$2-0),1)))&gt;=(H$2-0))*((MIN(EOMONTH((H$2-0),0)+DAY(Expenses!$E4),EOMONTH((H$2-0),1)))&lt;=(H$3-0))*((MIN(EOMONTH((H$2-0),0)+DAY(Expenses!$E4),EOMONTH((H$2-0),1)))&gt;=Expenses!$E4)*((MIN(EOMONTH((H$2-0),0)+DAY(Expenses!$E4),EOMONTH((H$2-0),1)))&lt;=IF(Expenses!$F4="",DATE(9999,1,1),Expenses!$F4))+((MIN(EOMONTH((H$2-0),1)+DAY(Expenses!$E4),EOMONTH((H$2-0),2)))&gt;=(H$2-0))*((MIN(EOMONTH((H$2-0),1)+DAY(Expenses!$E4),EOMONTH((H$2-0),2)))&lt;=(H$3-0))*((MIN(EOMONTH((H$2-0),1)+DAY(Expenses!$E4),EOMONTH((H$2-0),2)))&gt;=Expenses!$E4)*((MIN(EOMONTH((H$2-0),1)+DAY(Expenses!$E4),EOMONTH((H$2-0),2)))&lt;=IF(Expenses!$F4="",DATE(9999,1,1),Expenses!$F4))),IF((Expenses!$E4&gt;=(H$2-0))*(Expenses!$E4&lt;=(H$3-0))=1,Expenses!$D4,0)))</f>
        <v/>
      </c>
      <c r="I28" s="22">
        <f>IF(OR(Expenses!$D4="",Expenses!$E4=""),0,IF(Expenses!$C4="Monthly",Expenses!$D4*(((MIN(DATE(YEAR((I$2-0)),MONTH((I$2-0)),1)+DAY(Expenses!$E4)-1,EOMONTH((I$2-0),0)))&gt;=(I$2-0))*((MIN(DATE(YEAR((I$2-0)),MONTH((I$2-0)),1)+DAY(Expenses!$E4)-1,EOMONTH((I$2-0),0)))&lt;=(I$3-0))*((MIN(DATE(YEAR((I$2-0)),MONTH((I$2-0)),1)+DAY(Expenses!$E4)-1,EOMONTH((I$2-0),0)))&gt;=Expenses!$E4)*((MIN(DATE(YEAR((I$2-0)),MONTH((I$2-0)),1)+DAY(Expenses!$E4)-1,EOMONTH((I$2-0),0)))&lt;=IF(Expenses!$F4="",DATE(9999,1,1),Expenses!$F4))+((MIN(EOMONTH((I$2-0),0)+DAY(Expenses!$E4),EOMONTH((I$2-0),1)))&gt;=(I$2-0))*((MIN(EOMONTH((I$2-0),0)+DAY(Expenses!$E4),EOMONTH((I$2-0),1)))&lt;=(I$3-0))*((MIN(EOMONTH((I$2-0),0)+DAY(Expenses!$E4),EOMONTH((I$2-0),1)))&gt;=Expenses!$E4)*((MIN(EOMONTH((I$2-0),0)+DAY(Expenses!$E4),EOMONTH((I$2-0),1)))&lt;=IF(Expenses!$F4="",DATE(9999,1,1),Expenses!$F4))+((MIN(EOMONTH((I$2-0),1)+DAY(Expenses!$E4),EOMONTH((I$2-0),2)))&gt;=(I$2-0))*((MIN(EOMONTH((I$2-0),1)+DAY(Expenses!$E4),EOMONTH((I$2-0),2)))&lt;=(I$3-0))*((MIN(EOMONTH((I$2-0),1)+DAY(Expenses!$E4),EOMONTH((I$2-0),2)))&gt;=Expenses!$E4)*((MIN(EOMONTH((I$2-0),1)+DAY(Expenses!$E4),EOMONTH((I$2-0),2)))&lt;=IF(Expenses!$F4="",DATE(9999,1,1),Expenses!$F4))),IF((Expenses!$E4&gt;=(I$2-0))*(Expenses!$E4&lt;=(I$3-0))=1,Expenses!$D4,0)))</f>
        <v/>
      </c>
      <c r="J28" s="22">
        <f>IF(OR(Expenses!$D4="",Expenses!$E4=""),0,IF(Expenses!$C4="Monthly",Expenses!$D4*(((MIN(DATE(YEAR((J$2-0)),MONTH((J$2-0)),1)+DAY(Expenses!$E4)-1,EOMONTH((J$2-0),0)))&gt;=(J$2-0))*((MIN(DATE(YEAR((J$2-0)),MONTH((J$2-0)),1)+DAY(Expenses!$E4)-1,EOMONTH((J$2-0),0)))&lt;=(J$3-0))*((MIN(DATE(YEAR((J$2-0)),MONTH((J$2-0)),1)+DAY(Expenses!$E4)-1,EOMONTH((J$2-0),0)))&gt;=Expenses!$E4)*((MIN(DATE(YEAR((J$2-0)),MONTH((J$2-0)),1)+DAY(Expenses!$E4)-1,EOMONTH((J$2-0),0)))&lt;=IF(Expenses!$F4="",DATE(9999,1,1),Expenses!$F4))+((MIN(EOMONTH((J$2-0),0)+DAY(Expenses!$E4),EOMONTH((J$2-0),1)))&gt;=(J$2-0))*((MIN(EOMONTH((J$2-0),0)+DAY(Expenses!$E4),EOMONTH((J$2-0),1)))&lt;=(J$3-0))*((MIN(EOMONTH((J$2-0),0)+DAY(Expenses!$E4),EOMONTH((J$2-0),1)))&gt;=Expenses!$E4)*((MIN(EOMONTH((J$2-0),0)+DAY(Expenses!$E4),EOMONTH((J$2-0),1)))&lt;=IF(Expenses!$F4="",DATE(9999,1,1),Expenses!$F4))+((MIN(EOMONTH((J$2-0),1)+DAY(Expenses!$E4),EOMONTH((J$2-0),2)))&gt;=(J$2-0))*((MIN(EOMONTH((J$2-0),1)+DAY(Expenses!$E4),EOMONTH((J$2-0),2)))&lt;=(J$3-0))*((MIN(EOMONTH((J$2-0),1)+DAY(Expenses!$E4),EOMONTH((J$2-0),2)))&gt;=Expenses!$E4)*((MIN(EOMONTH((J$2-0),1)+DAY(Expenses!$E4),EOMONTH((J$2-0),2)))&lt;=IF(Expenses!$F4="",DATE(9999,1,1),Expenses!$F4))),IF((Expenses!$E4&gt;=(J$2-0))*(Expenses!$E4&lt;=(J$3-0))=1,Expenses!$D4,0)))</f>
        <v/>
      </c>
      <c r="K28" s="22">
        <f>IF(OR(Expenses!$D4="",Expenses!$E4=""),0,IF(Expenses!$C4="Monthly",Expenses!$D4*(((MIN(DATE(YEAR((K$2-0)),MONTH((K$2-0)),1)+DAY(Expenses!$E4)-1,EOMONTH((K$2-0),0)))&gt;=(K$2-0))*((MIN(DATE(YEAR((K$2-0)),MONTH((K$2-0)),1)+DAY(Expenses!$E4)-1,EOMONTH((K$2-0),0)))&lt;=(K$3-0))*((MIN(DATE(YEAR((K$2-0)),MONTH((K$2-0)),1)+DAY(Expenses!$E4)-1,EOMONTH((K$2-0),0)))&gt;=Expenses!$E4)*((MIN(DATE(YEAR((K$2-0)),MONTH((K$2-0)),1)+DAY(Expenses!$E4)-1,EOMONTH((K$2-0),0)))&lt;=IF(Expenses!$F4="",DATE(9999,1,1),Expenses!$F4))+((MIN(EOMONTH((K$2-0),0)+DAY(Expenses!$E4),EOMONTH((K$2-0),1)))&gt;=(K$2-0))*((MIN(EOMONTH((K$2-0),0)+DAY(Expenses!$E4),EOMONTH((K$2-0),1)))&lt;=(K$3-0))*((MIN(EOMONTH((K$2-0),0)+DAY(Expenses!$E4),EOMONTH((K$2-0),1)))&gt;=Expenses!$E4)*((MIN(EOMONTH((K$2-0),0)+DAY(Expenses!$E4),EOMONTH((K$2-0),1)))&lt;=IF(Expenses!$F4="",DATE(9999,1,1),Expenses!$F4))+((MIN(EOMONTH((K$2-0),1)+DAY(Expenses!$E4),EOMONTH((K$2-0),2)))&gt;=(K$2-0))*((MIN(EOMONTH((K$2-0),1)+DAY(Expenses!$E4),EOMONTH((K$2-0),2)))&lt;=(K$3-0))*((MIN(EOMONTH((K$2-0),1)+DAY(Expenses!$E4),EOMONTH((K$2-0),2)))&gt;=Expenses!$E4)*((MIN(EOMONTH((K$2-0),1)+DAY(Expenses!$E4),EOMONTH((K$2-0),2)))&lt;=IF(Expenses!$F4="",DATE(9999,1,1),Expenses!$F4))),IF((Expenses!$E4&gt;=(K$2-0))*(Expenses!$E4&lt;=(K$3-0))=1,Expenses!$D4,0)))</f>
        <v/>
      </c>
      <c r="L28" s="22">
        <f>IF(OR(Expenses!$D4="",Expenses!$E4=""),0,IF(Expenses!$C4="Monthly",Expenses!$D4*(((MIN(DATE(YEAR((L$2-0)),MONTH((L$2-0)),1)+DAY(Expenses!$E4)-1,EOMONTH((L$2-0),0)))&gt;=(L$2-0))*((MIN(DATE(YEAR((L$2-0)),MONTH((L$2-0)),1)+DAY(Expenses!$E4)-1,EOMONTH((L$2-0),0)))&lt;=(L$3-0))*((MIN(DATE(YEAR((L$2-0)),MONTH((L$2-0)),1)+DAY(Expenses!$E4)-1,EOMONTH((L$2-0),0)))&gt;=Expenses!$E4)*((MIN(DATE(YEAR((L$2-0)),MONTH((L$2-0)),1)+DAY(Expenses!$E4)-1,EOMONTH((L$2-0),0)))&lt;=IF(Expenses!$F4="",DATE(9999,1,1),Expenses!$F4))+((MIN(EOMONTH((L$2-0),0)+DAY(Expenses!$E4),EOMONTH((L$2-0),1)))&gt;=(L$2-0))*((MIN(EOMONTH((L$2-0),0)+DAY(Expenses!$E4),EOMONTH((L$2-0),1)))&lt;=(L$3-0))*((MIN(EOMONTH((L$2-0),0)+DAY(Expenses!$E4),EOMONTH((L$2-0),1)))&gt;=Expenses!$E4)*((MIN(EOMONTH((L$2-0),0)+DAY(Expenses!$E4),EOMONTH((L$2-0),1)))&lt;=IF(Expenses!$F4="",DATE(9999,1,1),Expenses!$F4))+((MIN(EOMONTH((L$2-0),1)+DAY(Expenses!$E4),EOMONTH((L$2-0),2)))&gt;=(L$2-0))*((MIN(EOMONTH((L$2-0),1)+DAY(Expenses!$E4),EOMONTH((L$2-0),2)))&lt;=(L$3-0))*((MIN(EOMONTH((L$2-0),1)+DAY(Expenses!$E4),EOMONTH((L$2-0),2)))&gt;=Expenses!$E4)*((MIN(EOMONTH((L$2-0),1)+DAY(Expenses!$E4),EOMONTH((L$2-0),2)))&lt;=IF(Expenses!$F4="",DATE(9999,1,1),Expenses!$F4))),IF((Expenses!$E4&gt;=(L$2-0))*(Expenses!$E4&lt;=(L$3-0))=1,Expenses!$D4,0)))</f>
        <v/>
      </c>
      <c r="M28" s="22">
        <f>IF(OR(Expenses!$D4="",Expenses!$E4=""),0,IF(Expenses!$C4="Monthly",Expenses!$D4*(((MIN(DATE(YEAR((M$2-0)),MONTH((M$2-0)),1)+DAY(Expenses!$E4)-1,EOMONTH((M$2-0),0)))&gt;=(M$2-0))*((MIN(DATE(YEAR((M$2-0)),MONTH((M$2-0)),1)+DAY(Expenses!$E4)-1,EOMONTH((M$2-0),0)))&lt;=(M$3-0))*((MIN(DATE(YEAR((M$2-0)),MONTH((M$2-0)),1)+DAY(Expenses!$E4)-1,EOMONTH((M$2-0),0)))&gt;=Expenses!$E4)*((MIN(DATE(YEAR((M$2-0)),MONTH((M$2-0)),1)+DAY(Expenses!$E4)-1,EOMONTH((M$2-0),0)))&lt;=IF(Expenses!$F4="",DATE(9999,1,1),Expenses!$F4))+((MIN(EOMONTH((M$2-0),0)+DAY(Expenses!$E4),EOMONTH((M$2-0),1)))&gt;=(M$2-0))*((MIN(EOMONTH((M$2-0),0)+DAY(Expenses!$E4),EOMONTH((M$2-0),1)))&lt;=(M$3-0))*((MIN(EOMONTH((M$2-0),0)+DAY(Expenses!$E4),EOMONTH((M$2-0),1)))&gt;=Expenses!$E4)*((MIN(EOMONTH((M$2-0),0)+DAY(Expenses!$E4),EOMONTH((M$2-0),1)))&lt;=IF(Expenses!$F4="",DATE(9999,1,1),Expenses!$F4))+((MIN(EOMONTH((M$2-0),1)+DAY(Expenses!$E4),EOMONTH((M$2-0),2)))&gt;=(M$2-0))*((MIN(EOMONTH((M$2-0),1)+DAY(Expenses!$E4),EOMONTH((M$2-0),2)))&lt;=(M$3-0))*((MIN(EOMONTH((M$2-0),1)+DAY(Expenses!$E4),EOMONTH((M$2-0),2)))&gt;=Expenses!$E4)*((MIN(EOMONTH((M$2-0),1)+DAY(Expenses!$E4),EOMONTH((M$2-0),2)))&lt;=IF(Expenses!$F4="",DATE(9999,1,1),Expenses!$F4))),IF((Expenses!$E4&gt;=(M$2-0))*(Expenses!$E4&lt;=(M$3-0))=1,Expenses!$D4,0)))</f>
        <v/>
      </c>
      <c r="N28" s="22">
        <f>IF(OR(Expenses!$D4="",Expenses!$E4=""),0,IF(Expenses!$C4="Monthly",Expenses!$D4*(((MIN(DATE(YEAR((N$2-0)),MONTH((N$2-0)),1)+DAY(Expenses!$E4)-1,EOMONTH((N$2-0),0)))&gt;=(N$2-0))*((MIN(DATE(YEAR((N$2-0)),MONTH((N$2-0)),1)+DAY(Expenses!$E4)-1,EOMONTH((N$2-0),0)))&lt;=(N$3-0))*((MIN(DATE(YEAR((N$2-0)),MONTH((N$2-0)),1)+DAY(Expenses!$E4)-1,EOMONTH((N$2-0),0)))&gt;=Expenses!$E4)*((MIN(DATE(YEAR((N$2-0)),MONTH((N$2-0)),1)+DAY(Expenses!$E4)-1,EOMONTH((N$2-0),0)))&lt;=IF(Expenses!$F4="",DATE(9999,1,1),Expenses!$F4))+((MIN(EOMONTH((N$2-0),0)+DAY(Expenses!$E4),EOMONTH((N$2-0),1)))&gt;=(N$2-0))*((MIN(EOMONTH((N$2-0),0)+DAY(Expenses!$E4),EOMONTH((N$2-0),1)))&lt;=(N$3-0))*((MIN(EOMONTH((N$2-0),0)+DAY(Expenses!$E4),EOMONTH((N$2-0),1)))&gt;=Expenses!$E4)*((MIN(EOMONTH((N$2-0),0)+DAY(Expenses!$E4),EOMONTH((N$2-0),1)))&lt;=IF(Expenses!$F4="",DATE(9999,1,1),Expenses!$F4))+((MIN(EOMONTH((N$2-0),1)+DAY(Expenses!$E4),EOMONTH((N$2-0),2)))&gt;=(N$2-0))*((MIN(EOMONTH((N$2-0),1)+DAY(Expenses!$E4),EOMONTH((N$2-0),2)))&lt;=(N$3-0))*((MIN(EOMONTH((N$2-0),1)+DAY(Expenses!$E4),EOMONTH((N$2-0),2)))&gt;=Expenses!$E4)*((MIN(EOMONTH((N$2-0),1)+DAY(Expenses!$E4),EOMONTH((N$2-0),2)))&lt;=IF(Expenses!$F4="",DATE(9999,1,1),Expenses!$F4))),IF((Expenses!$E4&gt;=(N$2-0))*(Expenses!$E4&lt;=(N$3-0))=1,Expenses!$D4,0)))</f>
        <v/>
      </c>
      <c r="O28" s="22">
        <f>IF(OR(Expenses!$D4="",Expenses!$E4=""),0,IF(Expenses!$C4="Monthly",Expenses!$D4*(((MIN(DATE(YEAR((O$2-0)),MONTH((O$2-0)),1)+DAY(Expenses!$E4)-1,EOMONTH((O$2-0),0)))&gt;=(O$2-0))*((MIN(DATE(YEAR((O$2-0)),MONTH((O$2-0)),1)+DAY(Expenses!$E4)-1,EOMONTH((O$2-0),0)))&lt;=(O$3-0))*((MIN(DATE(YEAR((O$2-0)),MONTH((O$2-0)),1)+DAY(Expenses!$E4)-1,EOMONTH((O$2-0),0)))&gt;=Expenses!$E4)*((MIN(DATE(YEAR((O$2-0)),MONTH((O$2-0)),1)+DAY(Expenses!$E4)-1,EOMONTH((O$2-0),0)))&lt;=IF(Expenses!$F4="",DATE(9999,1,1),Expenses!$F4))+((MIN(EOMONTH((O$2-0),0)+DAY(Expenses!$E4),EOMONTH((O$2-0),1)))&gt;=(O$2-0))*((MIN(EOMONTH((O$2-0),0)+DAY(Expenses!$E4),EOMONTH((O$2-0),1)))&lt;=(O$3-0))*((MIN(EOMONTH((O$2-0),0)+DAY(Expenses!$E4),EOMONTH((O$2-0),1)))&gt;=Expenses!$E4)*((MIN(EOMONTH((O$2-0),0)+DAY(Expenses!$E4),EOMONTH((O$2-0),1)))&lt;=IF(Expenses!$F4="",DATE(9999,1,1),Expenses!$F4))+((MIN(EOMONTH((O$2-0),1)+DAY(Expenses!$E4),EOMONTH((O$2-0),2)))&gt;=(O$2-0))*((MIN(EOMONTH((O$2-0),1)+DAY(Expenses!$E4),EOMONTH((O$2-0),2)))&lt;=(O$3-0))*((MIN(EOMONTH((O$2-0),1)+DAY(Expenses!$E4),EOMONTH((O$2-0),2)))&gt;=Expenses!$E4)*((MIN(EOMONTH((O$2-0),1)+DAY(Expenses!$E4),EOMONTH((O$2-0),2)))&lt;=IF(Expenses!$F4="",DATE(9999,1,1),Expenses!$F4))),IF((Expenses!$E4&gt;=(O$2-0))*(Expenses!$E4&lt;=(O$3-0))=1,Expenses!$D4,0)))</f>
        <v/>
      </c>
      <c r="Q28" s="22">
        <f>IF(OR(Expenses!$D4="",Expenses!$E4=""),0,IF(Expenses!$C4="Monthly",Expenses!$D4*(((MIN(DATE(YEAR((Q$2-0)),MONTH((Q$2-0)),1)+DAY(Expenses!$E4)-1,EOMONTH((Q$2-0),0)))&gt;=(Q$2-0))*((MIN(DATE(YEAR((Q$2-0)),MONTH((Q$2-0)),1)+DAY(Expenses!$E4)-1,EOMONTH((Q$2-0),0)))&lt;=(Q$3-0))*((MIN(DATE(YEAR((Q$2-0)),MONTH((Q$2-0)),1)+DAY(Expenses!$E4)-1,EOMONTH((Q$2-0),0)))&gt;=Expenses!$E4)*((MIN(DATE(YEAR((Q$2-0)),MONTH((Q$2-0)),1)+DAY(Expenses!$E4)-1,EOMONTH((Q$2-0),0)))&lt;=IF(Expenses!$F4="",DATE(9999,1,1),Expenses!$F4))+((MIN(EOMONTH((Q$2-0),0)+DAY(Expenses!$E4),EOMONTH((Q$2-0),1)))&gt;=(Q$2-0))*((MIN(EOMONTH((Q$2-0),0)+DAY(Expenses!$E4),EOMONTH((Q$2-0),1)))&lt;=(Q$3-0))*((MIN(EOMONTH((Q$2-0),0)+DAY(Expenses!$E4),EOMONTH((Q$2-0),1)))&gt;=Expenses!$E4)*((MIN(EOMONTH((Q$2-0),0)+DAY(Expenses!$E4),EOMONTH((Q$2-0),1)))&lt;=IF(Expenses!$F4="",DATE(9999,1,1),Expenses!$F4))+((MIN(EOMONTH((Q$2-0),1)+DAY(Expenses!$E4),EOMONTH((Q$2-0),2)))&gt;=(Q$2-0))*((MIN(EOMONTH((Q$2-0),1)+DAY(Expenses!$E4),EOMONTH((Q$2-0),2)))&lt;=(Q$3-0))*((MIN(EOMONTH((Q$2-0),1)+DAY(Expenses!$E4),EOMONTH((Q$2-0),2)))&gt;=Expenses!$E4)*((MIN(EOMONTH((Q$2-0),1)+DAY(Expenses!$E4),EOMONTH((Q$2-0),2)))&lt;=IF(Expenses!$F4="",DATE(9999,1,1),Expenses!$F4))),IF((Expenses!$E4&gt;=(Q$2-0))*(Expenses!$E4&lt;=(Q$3-0))=1,Expenses!$D4,0)))</f>
        <v/>
      </c>
      <c r="R28" s="22">
        <f>IF(OR(Expenses!$D4="",Expenses!$E4=""),0,IF(Expenses!$C4="Monthly",Expenses!$D4*(((MIN(DATE(YEAR((R$2-0)),MONTH((R$2-0)),1)+DAY(Expenses!$E4)-1,EOMONTH((R$2-0),0)))&gt;=(R$2-0))*((MIN(DATE(YEAR((R$2-0)),MONTH((R$2-0)),1)+DAY(Expenses!$E4)-1,EOMONTH((R$2-0),0)))&lt;=(R$3-0))*((MIN(DATE(YEAR((R$2-0)),MONTH((R$2-0)),1)+DAY(Expenses!$E4)-1,EOMONTH((R$2-0),0)))&gt;=Expenses!$E4)*((MIN(DATE(YEAR((R$2-0)),MONTH((R$2-0)),1)+DAY(Expenses!$E4)-1,EOMONTH((R$2-0),0)))&lt;=IF(Expenses!$F4="",DATE(9999,1,1),Expenses!$F4))+((MIN(EOMONTH((R$2-0),0)+DAY(Expenses!$E4),EOMONTH((R$2-0),1)))&gt;=(R$2-0))*((MIN(EOMONTH((R$2-0),0)+DAY(Expenses!$E4),EOMONTH((R$2-0),1)))&lt;=(R$3-0))*((MIN(EOMONTH((R$2-0),0)+DAY(Expenses!$E4),EOMONTH((R$2-0),1)))&gt;=Expenses!$E4)*((MIN(EOMONTH((R$2-0),0)+DAY(Expenses!$E4),EOMONTH((R$2-0),1)))&lt;=IF(Expenses!$F4="",DATE(9999,1,1),Expenses!$F4))+((MIN(EOMONTH((R$2-0),1)+DAY(Expenses!$E4),EOMONTH((R$2-0),2)))&gt;=(R$2-0))*((MIN(EOMONTH((R$2-0),1)+DAY(Expenses!$E4),EOMONTH((R$2-0),2)))&lt;=(R$3-0))*((MIN(EOMONTH((R$2-0),1)+DAY(Expenses!$E4),EOMONTH((R$2-0),2)))&gt;=Expenses!$E4)*((MIN(EOMONTH((R$2-0),1)+DAY(Expenses!$E4),EOMONTH((R$2-0),2)))&lt;=IF(Expenses!$F4="",DATE(9999,1,1),Expenses!$F4))),IF((Expenses!$E4&gt;=(R$2-0))*(Expenses!$E4&lt;=(R$3-0))=1,Expenses!$D4,0)))</f>
        <v/>
      </c>
      <c r="S28" s="22">
        <f>IF(OR(Expenses!$D4="",Expenses!$E4=""),0,IF(Expenses!$C4="Monthly",Expenses!$D4*(((MIN(DATE(YEAR((S$2-0)),MONTH((S$2-0)),1)+DAY(Expenses!$E4)-1,EOMONTH((S$2-0),0)))&gt;=(S$2-0))*((MIN(DATE(YEAR((S$2-0)),MONTH((S$2-0)),1)+DAY(Expenses!$E4)-1,EOMONTH((S$2-0),0)))&lt;=(S$3-0))*((MIN(DATE(YEAR((S$2-0)),MONTH((S$2-0)),1)+DAY(Expenses!$E4)-1,EOMONTH((S$2-0),0)))&gt;=Expenses!$E4)*((MIN(DATE(YEAR((S$2-0)),MONTH((S$2-0)),1)+DAY(Expenses!$E4)-1,EOMONTH((S$2-0),0)))&lt;=IF(Expenses!$F4="",DATE(9999,1,1),Expenses!$F4))+((MIN(EOMONTH((S$2-0),0)+DAY(Expenses!$E4),EOMONTH((S$2-0),1)))&gt;=(S$2-0))*((MIN(EOMONTH((S$2-0),0)+DAY(Expenses!$E4),EOMONTH((S$2-0),1)))&lt;=(S$3-0))*((MIN(EOMONTH((S$2-0),0)+DAY(Expenses!$E4),EOMONTH((S$2-0),1)))&gt;=Expenses!$E4)*((MIN(EOMONTH((S$2-0),0)+DAY(Expenses!$E4),EOMONTH((S$2-0),1)))&lt;=IF(Expenses!$F4="",DATE(9999,1,1),Expenses!$F4))+((MIN(EOMONTH((S$2-0),1)+DAY(Expenses!$E4),EOMONTH((S$2-0),2)))&gt;=(S$2-0))*((MIN(EOMONTH((S$2-0),1)+DAY(Expenses!$E4),EOMONTH((S$2-0),2)))&lt;=(S$3-0))*((MIN(EOMONTH((S$2-0),1)+DAY(Expenses!$E4),EOMONTH((S$2-0),2)))&gt;=Expenses!$E4)*((MIN(EOMONTH((S$2-0),1)+DAY(Expenses!$E4),EOMONTH((S$2-0),2)))&lt;=IF(Expenses!$F4="",DATE(9999,1,1),Expenses!$F4))),IF((Expenses!$E4&gt;=(S$2-0))*(Expenses!$E4&lt;=(S$3-0))=1,Expenses!$D4,0)))</f>
        <v/>
      </c>
      <c r="T28" s="22">
        <f>IF(OR(Expenses!$D4="",Expenses!$E4=""),0,IF(Expenses!$C4="Monthly",Expenses!$D4*(((MIN(DATE(YEAR((T$2-0)),MONTH((T$2-0)),1)+DAY(Expenses!$E4)-1,EOMONTH((T$2-0),0)))&gt;=(T$2-0))*((MIN(DATE(YEAR((T$2-0)),MONTH((T$2-0)),1)+DAY(Expenses!$E4)-1,EOMONTH((T$2-0),0)))&lt;=(T$3-0))*((MIN(DATE(YEAR((T$2-0)),MONTH((T$2-0)),1)+DAY(Expenses!$E4)-1,EOMONTH((T$2-0),0)))&gt;=Expenses!$E4)*((MIN(DATE(YEAR((T$2-0)),MONTH((T$2-0)),1)+DAY(Expenses!$E4)-1,EOMONTH((T$2-0),0)))&lt;=IF(Expenses!$F4="",DATE(9999,1,1),Expenses!$F4))+((MIN(EOMONTH((T$2-0),0)+DAY(Expenses!$E4),EOMONTH((T$2-0),1)))&gt;=(T$2-0))*((MIN(EOMONTH((T$2-0),0)+DAY(Expenses!$E4),EOMONTH((T$2-0),1)))&lt;=(T$3-0))*((MIN(EOMONTH((T$2-0),0)+DAY(Expenses!$E4),EOMONTH((T$2-0),1)))&gt;=Expenses!$E4)*((MIN(EOMONTH((T$2-0),0)+DAY(Expenses!$E4),EOMONTH((T$2-0),1)))&lt;=IF(Expenses!$F4="",DATE(9999,1,1),Expenses!$F4))+((MIN(EOMONTH((T$2-0),1)+DAY(Expenses!$E4),EOMONTH((T$2-0),2)))&gt;=(T$2-0))*((MIN(EOMONTH((T$2-0),1)+DAY(Expenses!$E4),EOMONTH((T$2-0),2)))&lt;=(T$3-0))*((MIN(EOMONTH((T$2-0),1)+DAY(Expenses!$E4),EOMONTH((T$2-0),2)))&gt;=Expenses!$E4)*((MIN(EOMONTH((T$2-0),1)+DAY(Expenses!$E4),EOMONTH((T$2-0),2)))&lt;=IF(Expenses!$F4="",DATE(9999,1,1),Expenses!$F4))),IF((Expenses!$E4&gt;=(T$2-0))*(Expenses!$E4&lt;=(T$3-0))=1,Expenses!$D4,0)))</f>
        <v/>
      </c>
      <c r="U28" s="22">
        <f>IF(OR(Expenses!$D4="",Expenses!$E4=""),0,IF(Expenses!$C4="Monthly",Expenses!$D4*(((MIN(DATE(YEAR((U$2-0)),MONTH((U$2-0)),1)+DAY(Expenses!$E4)-1,EOMONTH((U$2-0),0)))&gt;=(U$2-0))*((MIN(DATE(YEAR((U$2-0)),MONTH((U$2-0)),1)+DAY(Expenses!$E4)-1,EOMONTH((U$2-0),0)))&lt;=(U$3-0))*((MIN(DATE(YEAR((U$2-0)),MONTH((U$2-0)),1)+DAY(Expenses!$E4)-1,EOMONTH((U$2-0),0)))&gt;=Expenses!$E4)*((MIN(DATE(YEAR((U$2-0)),MONTH((U$2-0)),1)+DAY(Expenses!$E4)-1,EOMONTH((U$2-0),0)))&lt;=IF(Expenses!$F4="",DATE(9999,1,1),Expenses!$F4))+((MIN(EOMONTH((U$2-0),0)+DAY(Expenses!$E4),EOMONTH((U$2-0),1)))&gt;=(U$2-0))*((MIN(EOMONTH((U$2-0),0)+DAY(Expenses!$E4),EOMONTH((U$2-0),1)))&lt;=(U$3-0))*((MIN(EOMONTH((U$2-0),0)+DAY(Expenses!$E4),EOMONTH((U$2-0),1)))&gt;=Expenses!$E4)*((MIN(EOMONTH((U$2-0),0)+DAY(Expenses!$E4),EOMONTH((U$2-0),1)))&lt;=IF(Expenses!$F4="",DATE(9999,1,1),Expenses!$F4))+((MIN(EOMONTH((U$2-0),1)+DAY(Expenses!$E4),EOMONTH((U$2-0),2)))&gt;=(U$2-0))*((MIN(EOMONTH((U$2-0),1)+DAY(Expenses!$E4),EOMONTH((U$2-0),2)))&lt;=(U$3-0))*((MIN(EOMONTH((U$2-0),1)+DAY(Expenses!$E4),EOMONTH((U$2-0),2)))&gt;=Expenses!$E4)*((MIN(EOMONTH((U$2-0),1)+DAY(Expenses!$E4),EOMONTH((U$2-0),2)))&lt;=IF(Expenses!$F4="",DATE(9999,1,1),Expenses!$F4))),IF((Expenses!$E4&gt;=(U$2-0))*(Expenses!$E4&lt;=(U$3-0))=1,Expenses!$D4,0)))</f>
        <v/>
      </c>
      <c r="V28" s="22">
        <f>IF(OR(Expenses!$D4="",Expenses!$E4=""),0,IF(Expenses!$C4="Monthly",Expenses!$D4*(((MIN(DATE(YEAR((V$2-0)),MONTH((V$2-0)),1)+DAY(Expenses!$E4)-1,EOMONTH((V$2-0),0)))&gt;=(V$2-0))*((MIN(DATE(YEAR((V$2-0)),MONTH((V$2-0)),1)+DAY(Expenses!$E4)-1,EOMONTH((V$2-0),0)))&lt;=(V$3-0))*((MIN(DATE(YEAR((V$2-0)),MONTH((V$2-0)),1)+DAY(Expenses!$E4)-1,EOMONTH((V$2-0),0)))&gt;=Expenses!$E4)*((MIN(DATE(YEAR((V$2-0)),MONTH((V$2-0)),1)+DAY(Expenses!$E4)-1,EOMONTH((V$2-0),0)))&lt;=IF(Expenses!$F4="",DATE(9999,1,1),Expenses!$F4))+((MIN(EOMONTH((V$2-0),0)+DAY(Expenses!$E4),EOMONTH((V$2-0),1)))&gt;=(V$2-0))*((MIN(EOMONTH((V$2-0),0)+DAY(Expenses!$E4),EOMONTH((V$2-0),1)))&lt;=(V$3-0))*((MIN(EOMONTH((V$2-0),0)+DAY(Expenses!$E4),EOMONTH((V$2-0),1)))&gt;=Expenses!$E4)*((MIN(EOMONTH((V$2-0),0)+DAY(Expenses!$E4),EOMONTH((V$2-0),1)))&lt;=IF(Expenses!$F4="",DATE(9999,1,1),Expenses!$F4))+((MIN(EOMONTH((V$2-0),1)+DAY(Expenses!$E4),EOMONTH((V$2-0),2)))&gt;=(V$2-0))*((MIN(EOMONTH((V$2-0),1)+DAY(Expenses!$E4),EOMONTH((V$2-0),2)))&lt;=(V$3-0))*((MIN(EOMONTH((V$2-0),1)+DAY(Expenses!$E4),EOMONTH((V$2-0),2)))&gt;=Expenses!$E4)*((MIN(EOMONTH((V$2-0),1)+DAY(Expenses!$E4),EOMONTH((V$2-0),2)))&lt;=IF(Expenses!$F4="",DATE(9999,1,1),Expenses!$F4))),IF((Expenses!$E4&gt;=(V$2-0))*(Expenses!$E4&lt;=(V$3-0))=1,Expenses!$D4,0)))</f>
        <v/>
      </c>
      <c r="W28" s="22">
        <f>IF(OR(Expenses!$D4="",Expenses!$E4=""),0,IF(Expenses!$C4="Monthly",Expenses!$D4*(((MIN(DATE(YEAR((W$2-0)),MONTH((W$2-0)),1)+DAY(Expenses!$E4)-1,EOMONTH((W$2-0),0)))&gt;=(W$2-0))*((MIN(DATE(YEAR((W$2-0)),MONTH((W$2-0)),1)+DAY(Expenses!$E4)-1,EOMONTH((W$2-0),0)))&lt;=(W$3-0))*((MIN(DATE(YEAR((W$2-0)),MONTH((W$2-0)),1)+DAY(Expenses!$E4)-1,EOMONTH((W$2-0),0)))&gt;=Expenses!$E4)*((MIN(DATE(YEAR((W$2-0)),MONTH((W$2-0)),1)+DAY(Expenses!$E4)-1,EOMONTH((W$2-0),0)))&lt;=IF(Expenses!$F4="",DATE(9999,1,1),Expenses!$F4))+((MIN(EOMONTH((W$2-0),0)+DAY(Expenses!$E4),EOMONTH((W$2-0),1)))&gt;=(W$2-0))*((MIN(EOMONTH((W$2-0),0)+DAY(Expenses!$E4),EOMONTH((W$2-0),1)))&lt;=(W$3-0))*((MIN(EOMONTH((W$2-0),0)+DAY(Expenses!$E4),EOMONTH((W$2-0),1)))&gt;=Expenses!$E4)*((MIN(EOMONTH((W$2-0),0)+DAY(Expenses!$E4),EOMONTH((W$2-0),1)))&lt;=IF(Expenses!$F4="",DATE(9999,1,1),Expenses!$F4))+((MIN(EOMONTH((W$2-0),1)+DAY(Expenses!$E4),EOMONTH((W$2-0),2)))&gt;=(W$2-0))*((MIN(EOMONTH((W$2-0),1)+DAY(Expenses!$E4),EOMONTH((W$2-0),2)))&lt;=(W$3-0))*((MIN(EOMONTH((W$2-0),1)+DAY(Expenses!$E4),EOMONTH((W$2-0),2)))&gt;=Expenses!$E4)*((MIN(EOMONTH((W$2-0),1)+DAY(Expenses!$E4),EOMONTH((W$2-0),2)))&lt;=IF(Expenses!$F4="",DATE(9999,1,1),Expenses!$F4))),IF((Expenses!$E4&gt;=(W$2-0))*(Expenses!$E4&lt;=(W$3-0))=1,Expenses!$D4,0)))</f>
        <v/>
      </c>
      <c r="X28" s="22">
        <f>IF(OR(Expenses!$D4="",Expenses!$E4=""),0,IF(Expenses!$C4="Monthly",Expenses!$D4*(((MIN(DATE(YEAR((X$2-0)),MONTH((X$2-0)),1)+DAY(Expenses!$E4)-1,EOMONTH((X$2-0),0)))&gt;=(X$2-0))*((MIN(DATE(YEAR((X$2-0)),MONTH((X$2-0)),1)+DAY(Expenses!$E4)-1,EOMONTH((X$2-0),0)))&lt;=(X$3-0))*((MIN(DATE(YEAR((X$2-0)),MONTH((X$2-0)),1)+DAY(Expenses!$E4)-1,EOMONTH((X$2-0),0)))&gt;=Expenses!$E4)*((MIN(DATE(YEAR((X$2-0)),MONTH((X$2-0)),1)+DAY(Expenses!$E4)-1,EOMONTH((X$2-0),0)))&lt;=IF(Expenses!$F4="",DATE(9999,1,1),Expenses!$F4))+((MIN(EOMONTH((X$2-0),0)+DAY(Expenses!$E4),EOMONTH((X$2-0),1)))&gt;=(X$2-0))*((MIN(EOMONTH((X$2-0),0)+DAY(Expenses!$E4),EOMONTH((X$2-0),1)))&lt;=(X$3-0))*((MIN(EOMONTH((X$2-0),0)+DAY(Expenses!$E4),EOMONTH((X$2-0),1)))&gt;=Expenses!$E4)*((MIN(EOMONTH((X$2-0),0)+DAY(Expenses!$E4),EOMONTH((X$2-0),1)))&lt;=IF(Expenses!$F4="",DATE(9999,1,1),Expenses!$F4))+((MIN(EOMONTH((X$2-0),1)+DAY(Expenses!$E4),EOMONTH((X$2-0),2)))&gt;=(X$2-0))*((MIN(EOMONTH((X$2-0),1)+DAY(Expenses!$E4),EOMONTH((X$2-0),2)))&lt;=(X$3-0))*((MIN(EOMONTH((X$2-0),1)+DAY(Expenses!$E4),EOMONTH((X$2-0),2)))&gt;=Expenses!$E4)*((MIN(EOMONTH((X$2-0),1)+DAY(Expenses!$E4),EOMONTH((X$2-0),2)))&lt;=IF(Expenses!$F4="",DATE(9999,1,1),Expenses!$F4))),IF((Expenses!$E4&gt;=(X$2-0))*(Expenses!$E4&lt;=(X$3-0))=1,Expenses!$D4,0)))</f>
        <v/>
      </c>
      <c r="Y28" s="22">
        <f>IF(OR(Expenses!$D4="",Expenses!$E4=""),0,IF(Expenses!$C4="Monthly",Expenses!$D4*(((MIN(DATE(YEAR((Y$2-0)),MONTH((Y$2-0)),1)+DAY(Expenses!$E4)-1,EOMONTH((Y$2-0),0)))&gt;=(Y$2-0))*((MIN(DATE(YEAR((Y$2-0)),MONTH((Y$2-0)),1)+DAY(Expenses!$E4)-1,EOMONTH((Y$2-0),0)))&lt;=(Y$3-0))*((MIN(DATE(YEAR((Y$2-0)),MONTH((Y$2-0)),1)+DAY(Expenses!$E4)-1,EOMONTH((Y$2-0),0)))&gt;=Expenses!$E4)*((MIN(DATE(YEAR((Y$2-0)),MONTH((Y$2-0)),1)+DAY(Expenses!$E4)-1,EOMONTH((Y$2-0),0)))&lt;=IF(Expenses!$F4="",DATE(9999,1,1),Expenses!$F4))+((MIN(EOMONTH((Y$2-0),0)+DAY(Expenses!$E4),EOMONTH((Y$2-0),1)))&gt;=(Y$2-0))*((MIN(EOMONTH((Y$2-0),0)+DAY(Expenses!$E4),EOMONTH((Y$2-0),1)))&lt;=(Y$3-0))*((MIN(EOMONTH((Y$2-0),0)+DAY(Expenses!$E4),EOMONTH((Y$2-0),1)))&gt;=Expenses!$E4)*((MIN(EOMONTH((Y$2-0),0)+DAY(Expenses!$E4),EOMONTH((Y$2-0),1)))&lt;=IF(Expenses!$F4="",DATE(9999,1,1),Expenses!$F4))+((MIN(EOMONTH((Y$2-0),1)+DAY(Expenses!$E4),EOMONTH((Y$2-0),2)))&gt;=(Y$2-0))*((MIN(EOMONTH((Y$2-0),1)+DAY(Expenses!$E4),EOMONTH((Y$2-0),2)))&lt;=(Y$3-0))*((MIN(EOMONTH((Y$2-0),1)+DAY(Expenses!$E4),EOMONTH((Y$2-0),2)))&gt;=Expenses!$E4)*((MIN(EOMONTH((Y$2-0),1)+DAY(Expenses!$E4),EOMONTH((Y$2-0),2)))&lt;=IF(Expenses!$F4="",DATE(9999,1,1),Expenses!$F4))),IF((Expenses!$E4&gt;=(Y$2-0))*(Expenses!$E4&lt;=(Y$3-0))=1,Expenses!$D4,0)))</f>
        <v/>
      </c>
      <c r="Z28" s="22">
        <f>IF(OR(Expenses!$D4="",Expenses!$E4=""),0,IF(Expenses!$C4="Monthly",Expenses!$D4*(((MIN(DATE(YEAR((Z$2-0)),MONTH((Z$2-0)),1)+DAY(Expenses!$E4)-1,EOMONTH((Z$2-0),0)))&gt;=(Z$2-0))*((MIN(DATE(YEAR((Z$2-0)),MONTH((Z$2-0)),1)+DAY(Expenses!$E4)-1,EOMONTH((Z$2-0),0)))&lt;=(Z$3-0))*((MIN(DATE(YEAR((Z$2-0)),MONTH((Z$2-0)),1)+DAY(Expenses!$E4)-1,EOMONTH((Z$2-0),0)))&gt;=Expenses!$E4)*((MIN(DATE(YEAR((Z$2-0)),MONTH((Z$2-0)),1)+DAY(Expenses!$E4)-1,EOMONTH((Z$2-0),0)))&lt;=IF(Expenses!$F4="",DATE(9999,1,1),Expenses!$F4))+((MIN(EOMONTH((Z$2-0),0)+DAY(Expenses!$E4),EOMONTH((Z$2-0),1)))&gt;=(Z$2-0))*((MIN(EOMONTH((Z$2-0),0)+DAY(Expenses!$E4),EOMONTH((Z$2-0),1)))&lt;=(Z$3-0))*((MIN(EOMONTH((Z$2-0),0)+DAY(Expenses!$E4),EOMONTH((Z$2-0),1)))&gt;=Expenses!$E4)*((MIN(EOMONTH((Z$2-0),0)+DAY(Expenses!$E4),EOMONTH((Z$2-0),1)))&lt;=IF(Expenses!$F4="",DATE(9999,1,1),Expenses!$F4))+((MIN(EOMONTH((Z$2-0),1)+DAY(Expenses!$E4),EOMONTH((Z$2-0),2)))&gt;=(Z$2-0))*((MIN(EOMONTH((Z$2-0),1)+DAY(Expenses!$E4),EOMONTH((Z$2-0),2)))&lt;=(Z$3-0))*((MIN(EOMONTH((Z$2-0),1)+DAY(Expenses!$E4),EOMONTH((Z$2-0),2)))&gt;=Expenses!$E4)*((MIN(EOMONTH((Z$2-0),1)+DAY(Expenses!$E4),EOMONTH((Z$2-0),2)))&lt;=IF(Expenses!$F4="",DATE(9999,1,1),Expenses!$F4))),IF((Expenses!$E4&gt;=(Z$2-0))*(Expenses!$E4&lt;=(Z$3-0))=1,Expenses!$D4,0)))</f>
        <v/>
      </c>
      <c r="AA28" s="22">
        <f>IF(OR(Expenses!$D4="",Expenses!$E4=""),0,IF(Expenses!$C4="Monthly",Expenses!$D4*(((MIN(DATE(YEAR((AA$2-0)),MONTH((AA$2-0)),1)+DAY(Expenses!$E4)-1,EOMONTH((AA$2-0),0)))&gt;=(AA$2-0))*((MIN(DATE(YEAR((AA$2-0)),MONTH((AA$2-0)),1)+DAY(Expenses!$E4)-1,EOMONTH((AA$2-0),0)))&lt;=(AA$3-0))*((MIN(DATE(YEAR((AA$2-0)),MONTH((AA$2-0)),1)+DAY(Expenses!$E4)-1,EOMONTH((AA$2-0),0)))&gt;=Expenses!$E4)*((MIN(DATE(YEAR((AA$2-0)),MONTH((AA$2-0)),1)+DAY(Expenses!$E4)-1,EOMONTH((AA$2-0),0)))&lt;=IF(Expenses!$F4="",DATE(9999,1,1),Expenses!$F4))+((MIN(EOMONTH((AA$2-0),0)+DAY(Expenses!$E4),EOMONTH((AA$2-0),1)))&gt;=(AA$2-0))*((MIN(EOMONTH((AA$2-0),0)+DAY(Expenses!$E4),EOMONTH((AA$2-0),1)))&lt;=(AA$3-0))*((MIN(EOMONTH((AA$2-0),0)+DAY(Expenses!$E4),EOMONTH((AA$2-0),1)))&gt;=Expenses!$E4)*((MIN(EOMONTH((AA$2-0),0)+DAY(Expenses!$E4),EOMONTH((AA$2-0),1)))&lt;=IF(Expenses!$F4="",DATE(9999,1,1),Expenses!$F4))+((MIN(EOMONTH((AA$2-0),1)+DAY(Expenses!$E4),EOMONTH((AA$2-0),2)))&gt;=(AA$2-0))*((MIN(EOMONTH((AA$2-0),1)+DAY(Expenses!$E4),EOMONTH((AA$2-0),2)))&lt;=(AA$3-0))*((MIN(EOMONTH((AA$2-0),1)+DAY(Expenses!$E4),EOMONTH((AA$2-0),2)))&gt;=Expenses!$E4)*((MIN(EOMONTH((AA$2-0),1)+DAY(Expenses!$E4),EOMONTH((AA$2-0),2)))&lt;=IF(Expenses!$F4="",DATE(9999,1,1),Expenses!$F4))),IF((Expenses!$E4&gt;=(AA$2-0))*(Expenses!$E4&lt;=(AA$3-0))=1,Expenses!$D4,0)))</f>
        <v/>
      </c>
      <c r="AB28" s="22">
        <f>IF(OR(Expenses!$D4="",Expenses!$E4=""),0,IF(Expenses!$C4="Monthly",Expenses!$D4*(((MIN(DATE(YEAR((AB$2-0)),MONTH((AB$2-0)),1)+DAY(Expenses!$E4)-1,EOMONTH((AB$2-0),0)))&gt;=(AB$2-0))*((MIN(DATE(YEAR((AB$2-0)),MONTH((AB$2-0)),1)+DAY(Expenses!$E4)-1,EOMONTH((AB$2-0),0)))&lt;=(AB$3-0))*((MIN(DATE(YEAR((AB$2-0)),MONTH((AB$2-0)),1)+DAY(Expenses!$E4)-1,EOMONTH((AB$2-0),0)))&gt;=Expenses!$E4)*((MIN(DATE(YEAR((AB$2-0)),MONTH((AB$2-0)),1)+DAY(Expenses!$E4)-1,EOMONTH((AB$2-0),0)))&lt;=IF(Expenses!$F4="",DATE(9999,1,1),Expenses!$F4))+((MIN(EOMONTH((AB$2-0),0)+DAY(Expenses!$E4),EOMONTH((AB$2-0),1)))&gt;=(AB$2-0))*((MIN(EOMONTH((AB$2-0),0)+DAY(Expenses!$E4),EOMONTH((AB$2-0),1)))&lt;=(AB$3-0))*((MIN(EOMONTH((AB$2-0),0)+DAY(Expenses!$E4),EOMONTH((AB$2-0),1)))&gt;=Expenses!$E4)*((MIN(EOMONTH((AB$2-0),0)+DAY(Expenses!$E4),EOMONTH((AB$2-0),1)))&lt;=IF(Expenses!$F4="",DATE(9999,1,1),Expenses!$F4))+((MIN(EOMONTH((AB$2-0),1)+DAY(Expenses!$E4),EOMONTH((AB$2-0),2)))&gt;=(AB$2-0))*((MIN(EOMONTH((AB$2-0),1)+DAY(Expenses!$E4),EOMONTH((AB$2-0),2)))&lt;=(AB$3-0))*((MIN(EOMONTH((AB$2-0),1)+DAY(Expenses!$E4),EOMONTH((AB$2-0),2)))&gt;=Expenses!$E4)*((MIN(EOMONTH((AB$2-0),1)+DAY(Expenses!$E4),EOMONTH((AB$2-0),2)))&lt;=IF(Expenses!$F4="",DATE(9999,1,1),Expenses!$F4))),IF((Expenses!$E4&gt;=(AB$2-0))*(Expenses!$E4&lt;=(AB$3-0))=1,Expenses!$D4,0)))</f>
        <v/>
      </c>
    </row>
    <row r="29" ht="15" customHeight="1" s="23">
      <c r="A29" s="22">
        <f>IF(Expenses!$B5="","",Expenses!$B5)</f>
        <v/>
      </c>
      <c r="B29" s="22">
        <f>IF(Expenses!$A5="","",Expenses!$A5)</f>
        <v/>
      </c>
      <c r="C29" s="22">
        <f>IF(OR(Expenses!$D5="",Expenses!$E5=""),0,IF(Expenses!$C5="Monthly",Expenses!$D5*(((MIN(DATE(YEAR((C$2-0)),MONTH((C$2-0)),1)+DAY(Expenses!$E5)-1,EOMONTH((C$2-0),0)))&gt;=(C$2-0))*((MIN(DATE(YEAR((C$2-0)),MONTH((C$2-0)),1)+DAY(Expenses!$E5)-1,EOMONTH((C$2-0),0)))&lt;=(C$3-0))*((MIN(DATE(YEAR((C$2-0)),MONTH((C$2-0)),1)+DAY(Expenses!$E5)-1,EOMONTH((C$2-0),0)))&gt;=Expenses!$E5)*((MIN(DATE(YEAR((C$2-0)),MONTH((C$2-0)),1)+DAY(Expenses!$E5)-1,EOMONTH((C$2-0),0)))&lt;=IF(Expenses!$F5="",DATE(9999,1,1),Expenses!$F5))+((MIN(EOMONTH((C$2-0),0)+DAY(Expenses!$E5),EOMONTH((C$2-0),1)))&gt;=(C$2-0))*((MIN(EOMONTH((C$2-0),0)+DAY(Expenses!$E5),EOMONTH((C$2-0),1)))&lt;=(C$3-0))*((MIN(EOMONTH((C$2-0),0)+DAY(Expenses!$E5),EOMONTH((C$2-0),1)))&gt;=Expenses!$E5)*((MIN(EOMONTH((C$2-0),0)+DAY(Expenses!$E5),EOMONTH((C$2-0),1)))&lt;=IF(Expenses!$F5="",DATE(9999,1,1),Expenses!$F5))+((MIN(EOMONTH((C$2-0),1)+DAY(Expenses!$E5),EOMONTH((C$2-0),2)))&gt;=(C$2-0))*((MIN(EOMONTH((C$2-0),1)+DAY(Expenses!$E5),EOMONTH((C$2-0),2)))&lt;=(C$3-0))*((MIN(EOMONTH((C$2-0),1)+DAY(Expenses!$E5),EOMONTH((C$2-0),2)))&gt;=Expenses!$E5)*((MIN(EOMONTH((C$2-0),1)+DAY(Expenses!$E5),EOMONTH((C$2-0),2)))&lt;=IF(Expenses!$F5="",DATE(9999,1,1),Expenses!$F5))),IF((Expenses!$E5&gt;=(C$2-0))*(Expenses!$E5&lt;=(C$3-0))=1,Expenses!$D5,0)))</f>
        <v/>
      </c>
      <c r="D29" s="22">
        <f>IF(OR(Expenses!$D5="",Expenses!$E5=""),0,IF(Expenses!$C5="Monthly",Expenses!$D5*(((MIN(DATE(YEAR((D$2-0)),MONTH((D$2-0)),1)+DAY(Expenses!$E5)-1,EOMONTH((D$2-0),0)))&gt;=(D$2-0))*((MIN(DATE(YEAR((D$2-0)),MONTH((D$2-0)),1)+DAY(Expenses!$E5)-1,EOMONTH((D$2-0),0)))&lt;=(D$3-0))*((MIN(DATE(YEAR((D$2-0)),MONTH((D$2-0)),1)+DAY(Expenses!$E5)-1,EOMONTH((D$2-0),0)))&gt;=Expenses!$E5)*((MIN(DATE(YEAR((D$2-0)),MONTH((D$2-0)),1)+DAY(Expenses!$E5)-1,EOMONTH((D$2-0),0)))&lt;=IF(Expenses!$F5="",DATE(9999,1,1),Expenses!$F5))+((MIN(EOMONTH((D$2-0),0)+DAY(Expenses!$E5),EOMONTH((D$2-0),1)))&gt;=(D$2-0))*((MIN(EOMONTH((D$2-0),0)+DAY(Expenses!$E5),EOMONTH((D$2-0),1)))&lt;=(D$3-0))*((MIN(EOMONTH((D$2-0),0)+DAY(Expenses!$E5),EOMONTH((D$2-0),1)))&gt;=Expenses!$E5)*((MIN(EOMONTH((D$2-0),0)+DAY(Expenses!$E5),EOMONTH((D$2-0),1)))&lt;=IF(Expenses!$F5="",DATE(9999,1,1),Expenses!$F5))+((MIN(EOMONTH((D$2-0),1)+DAY(Expenses!$E5),EOMONTH((D$2-0),2)))&gt;=(D$2-0))*((MIN(EOMONTH((D$2-0),1)+DAY(Expenses!$E5),EOMONTH((D$2-0),2)))&lt;=(D$3-0))*((MIN(EOMONTH((D$2-0),1)+DAY(Expenses!$E5),EOMONTH((D$2-0),2)))&gt;=Expenses!$E5)*((MIN(EOMONTH((D$2-0),1)+DAY(Expenses!$E5),EOMONTH((D$2-0),2)))&lt;=IF(Expenses!$F5="",DATE(9999,1,1),Expenses!$F5))),IF((Expenses!$E5&gt;=(D$2-0))*(Expenses!$E5&lt;=(D$3-0))=1,Expenses!$D5,0)))</f>
        <v/>
      </c>
      <c r="E29" s="22">
        <f>IF(OR(Expenses!$D5="",Expenses!$E5=""),0,IF(Expenses!$C5="Monthly",Expenses!$D5*(((MIN(DATE(YEAR((E$2-0)),MONTH((E$2-0)),1)+DAY(Expenses!$E5)-1,EOMONTH((E$2-0),0)))&gt;=(E$2-0))*((MIN(DATE(YEAR((E$2-0)),MONTH((E$2-0)),1)+DAY(Expenses!$E5)-1,EOMONTH((E$2-0),0)))&lt;=(E$3-0))*((MIN(DATE(YEAR((E$2-0)),MONTH((E$2-0)),1)+DAY(Expenses!$E5)-1,EOMONTH((E$2-0),0)))&gt;=Expenses!$E5)*((MIN(DATE(YEAR((E$2-0)),MONTH((E$2-0)),1)+DAY(Expenses!$E5)-1,EOMONTH((E$2-0),0)))&lt;=IF(Expenses!$F5="",DATE(9999,1,1),Expenses!$F5))+((MIN(EOMONTH((E$2-0),0)+DAY(Expenses!$E5),EOMONTH((E$2-0),1)))&gt;=(E$2-0))*((MIN(EOMONTH((E$2-0),0)+DAY(Expenses!$E5),EOMONTH((E$2-0),1)))&lt;=(E$3-0))*((MIN(EOMONTH((E$2-0),0)+DAY(Expenses!$E5),EOMONTH((E$2-0),1)))&gt;=Expenses!$E5)*((MIN(EOMONTH((E$2-0),0)+DAY(Expenses!$E5),EOMONTH((E$2-0),1)))&lt;=IF(Expenses!$F5="",DATE(9999,1,1),Expenses!$F5))+((MIN(EOMONTH((E$2-0),1)+DAY(Expenses!$E5),EOMONTH((E$2-0),2)))&gt;=(E$2-0))*((MIN(EOMONTH((E$2-0),1)+DAY(Expenses!$E5),EOMONTH((E$2-0),2)))&lt;=(E$3-0))*((MIN(EOMONTH((E$2-0),1)+DAY(Expenses!$E5),EOMONTH((E$2-0),2)))&gt;=Expenses!$E5)*((MIN(EOMONTH((E$2-0),1)+DAY(Expenses!$E5),EOMONTH((E$2-0),2)))&lt;=IF(Expenses!$F5="",DATE(9999,1,1),Expenses!$F5))),IF((Expenses!$E5&gt;=(E$2-0))*(Expenses!$E5&lt;=(E$3-0))=1,Expenses!$D5,0)))</f>
        <v/>
      </c>
      <c r="F29" s="22">
        <f>IF(OR(Expenses!$D5="",Expenses!$E5=""),0,IF(Expenses!$C5="Monthly",Expenses!$D5*(((MIN(DATE(YEAR((F$2-0)),MONTH((F$2-0)),1)+DAY(Expenses!$E5)-1,EOMONTH((F$2-0),0)))&gt;=(F$2-0))*((MIN(DATE(YEAR((F$2-0)),MONTH((F$2-0)),1)+DAY(Expenses!$E5)-1,EOMONTH((F$2-0),0)))&lt;=(F$3-0))*((MIN(DATE(YEAR((F$2-0)),MONTH((F$2-0)),1)+DAY(Expenses!$E5)-1,EOMONTH((F$2-0),0)))&gt;=Expenses!$E5)*((MIN(DATE(YEAR((F$2-0)),MONTH((F$2-0)),1)+DAY(Expenses!$E5)-1,EOMONTH((F$2-0),0)))&lt;=IF(Expenses!$F5="",DATE(9999,1,1),Expenses!$F5))+((MIN(EOMONTH((F$2-0),0)+DAY(Expenses!$E5),EOMONTH((F$2-0),1)))&gt;=(F$2-0))*((MIN(EOMONTH((F$2-0),0)+DAY(Expenses!$E5),EOMONTH((F$2-0),1)))&lt;=(F$3-0))*((MIN(EOMONTH((F$2-0),0)+DAY(Expenses!$E5),EOMONTH((F$2-0),1)))&gt;=Expenses!$E5)*((MIN(EOMONTH((F$2-0),0)+DAY(Expenses!$E5),EOMONTH((F$2-0),1)))&lt;=IF(Expenses!$F5="",DATE(9999,1,1),Expenses!$F5))+((MIN(EOMONTH((F$2-0),1)+DAY(Expenses!$E5),EOMONTH((F$2-0),2)))&gt;=(F$2-0))*((MIN(EOMONTH((F$2-0),1)+DAY(Expenses!$E5),EOMONTH((F$2-0),2)))&lt;=(F$3-0))*((MIN(EOMONTH((F$2-0),1)+DAY(Expenses!$E5),EOMONTH((F$2-0),2)))&gt;=Expenses!$E5)*((MIN(EOMONTH((F$2-0),1)+DAY(Expenses!$E5),EOMONTH((F$2-0),2)))&lt;=IF(Expenses!$F5="",DATE(9999,1,1),Expenses!$F5))),IF((Expenses!$E5&gt;=(F$2-0))*(Expenses!$E5&lt;=(F$3-0))=1,Expenses!$D5,0)))</f>
        <v/>
      </c>
      <c r="G29" s="22">
        <f>IF(OR(Expenses!$D5="",Expenses!$E5=""),0,IF(Expenses!$C5="Monthly",Expenses!$D5*(((MIN(DATE(YEAR((G$2-0)),MONTH((G$2-0)),1)+DAY(Expenses!$E5)-1,EOMONTH((G$2-0),0)))&gt;=(G$2-0))*((MIN(DATE(YEAR((G$2-0)),MONTH((G$2-0)),1)+DAY(Expenses!$E5)-1,EOMONTH((G$2-0),0)))&lt;=(G$3-0))*((MIN(DATE(YEAR((G$2-0)),MONTH((G$2-0)),1)+DAY(Expenses!$E5)-1,EOMONTH((G$2-0),0)))&gt;=Expenses!$E5)*((MIN(DATE(YEAR((G$2-0)),MONTH((G$2-0)),1)+DAY(Expenses!$E5)-1,EOMONTH((G$2-0),0)))&lt;=IF(Expenses!$F5="",DATE(9999,1,1),Expenses!$F5))+((MIN(EOMONTH((G$2-0),0)+DAY(Expenses!$E5),EOMONTH((G$2-0),1)))&gt;=(G$2-0))*((MIN(EOMONTH((G$2-0),0)+DAY(Expenses!$E5),EOMONTH((G$2-0),1)))&lt;=(G$3-0))*((MIN(EOMONTH((G$2-0),0)+DAY(Expenses!$E5),EOMONTH((G$2-0),1)))&gt;=Expenses!$E5)*((MIN(EOMONTH((G$2-0),0)+DAY(Expenses!$E5),EOMONTH((G$2-0),1)))&lt;=IF(Expenses!$F5="",DATE(9999,1,1),Expenses!$F5))+((MIN(EOMONTH((G$2-0),1)+DAY(Expenses!$E5),EOMONTH((G$2-0),2)))&gt;=(G$2-0))*((MIN(EOMONTH((G$2-0),1)+DAY(Expenses!$E5),EOMONTH((G$2-0),2)))&lt;=(G$3-0))*((MIN(EOMONTH((G$2-0),1)+DAY(Expenses!$E5),EOMONTH((G$2-0),2)))&gt;=Expenses!$E5)*((MIN(EOMONTH((G$2-0),1)+DAY(Expenses!$E5),EOMONTH((G$2-0),2)))&lt;=IF(Expenses!$F5="",DATE(9999,1,1),Expenses!$F5))),IF((Expenses!$E5&gt;=(G$2-0))*(Expenses!$E5&lt;=(G$3-0))=1,Expenses!$D5,0)))</f>
        <v/>
      </c>
      <c r="H29" s="22">
        <f>IF(OR(Expenses!$D5="",Expenses!$E5=""),0,IF(Expenses!$C5="Monthly",Expenses!$D5*(((MIN(DATE(YEAR((H$2-0)),MONTH((H$2-0)),1)+DAY(Expenses!$E5)-1,EOMONTH((H$2-0),0)))&gt;=(H$2-0))*((MIN(DATE(YEAR((H$2-0)),MONTH((H$2-0)),1)+DAY(Expenses!$E5)-1,EOMONTH((H$2-0),0)))&lt;=(H$3-0))*((MIN(DATE(YEAR((H$2-0)),MONTH((H$2-0)),1)+DAY(Expenses!$E5)-1,EOMONTH((H$2-0),0)))&gt;=Expenses!$E5)*((MIN(DATE(YEAR((H$2-0)),MONTH((H$2-0)),1)+DAY(Expenses!$E5)-1,EOMONTH((H$2-0),0)))&lt;=IF(Expenses!$F5="",DATE(9999,1,1),Expenses!$F5))+((MIN(EOMONTH((H$2-0),0)+DAY(Expenses!$E5),EOMONTH((H$2-0),1)))&gt;=(H$2-0))*((MIN(EOMONTH((H$2-0),0)+DAY(Expenses!$E5),EOMONTH((H$2-0),1)))&lt;=(H$3-0))*((MIN(EOMONTH((H$2-0),0)+DAY(Expenses!$E5),EOMONTH((H$2-0),1)))&gt;=Expenses!$E5)*((MIN(EOMONTH((H$2-0),0)+DAY(Expenses!$E5),EOMONTH((H$2-0),1)))&lt;=IF(Expenses!$F5="",DATE(9999,1,1),Expenses!$F5))+((MIN(EOMONTH((H$2-0),1)+DAY(Expenses!$E5),EOMONTH((H$2-0),2)))&gt;=(H$2-0))*((MIN(EOMONTH((H$2-0),1)+DAY(Expenses!$E5),EOMONTH((H$2-0),2)))&lt;=(H$3-0))*((MIN(EOMONTH((H$2-0),1)+DAY(Expenses!$E5),EOMONTH((H$2-0),2)))&gt;=Expenses!$E5)*((MIN(EOMONTH((H$2-0),1)+DAY(Expenses!$E5),EOMONTH((H$2-0),2)))&lt;=IF(Expenses!$F5="",DATE(9999,1,1),Expenses!$F5))),IF((Expenses!$E5&gt;=(H$2-0))*(Expenses!$E5&lt;=(H$3-0))=1,Expenses!$D5,0)))</f>
        <v/>
      </c>
      <c r="I29" s="22">
        <f>IF(OR(Expenses!$D5="",Expenses!$E5=""),0,IF(Expenses!$C5="Monthly",Expenses!$D5*(((MIN(DATE(YEAR((I$2-0)),MONTH((I$2-0)),1)+DAY(Expenses!$E5)-1,EOMONTH((I$2-0),0)))&gt;=(I$2-0))*((MIN(DATE(YEAR((I$2-0)),MONTH((I$2-0)),1)+DAY(Expenses!$E5)-1,EOMONTH((I$2-0),0)))&lt;=(I$3-0))*((MIN(DATE(YEAR((I$2-0)),MONTH((I$2-0)),1)+DAY(Expenses!$E5)-1,EOMONTH((I$2-0),0)))&gt;=Expenses!$E5)*((MIN(DATE(YEAR((I$2-0)),MONTH((I$2-0)),1)+DAY(Expenses!$E5)-1,EOMONTH((I$2-0),0)))&lt;=IF(Expenses!$F5="",DATE(9999,1,1),Expenses!$F5))+((MIN(EOMONTH((I$2-0),0)+DAY(Expenses!$E5),EOMONTH((I$2-0),1)))&gt;=(I$2-0))*((MIN(EOMONTH((I$2-0),0)+DAY(Expenses!$E5),EOMONTH((I$2-0),1)))&lt;=(I$3-0))*((MIN(EOMONTH((I$2-0),0)+DAY(Expenses!$E5),EOMONTH((I$2-0),1)))&gt;=Expenses!$E5)*((MIN(EOMONTH((I$2-0),0)+DAY(Expenses!$E5),EOMONTH((I$2-0),1)))&lt;=IF(Expenses!$F5="",DATE(9999,1,1),Expenses!$F5))+((MIN(EOMONTH((I$2-0),1)+DAY(Expenses!$E5),EOMONTH((I$2-0),2)))&gt;=(I$2-0))*((MIN(EOMONTH((I$2-0),1)+DAY(Expenses!$E5),EOMONTH((I$2-0),2)))&lt;=(I$3-0))*((MIN(EOMONTH((I$2-0),1)+DAY(Expenses!$E5),EOMONTH((I$2-0),2)))&gt;=Expenses!$E5)*((MIN(EOMONTH((I$2-0),1)+DAY(Expenses!$E5),EOMONTH((I$2-0),2)))&lt;=IF(Expenses!$F5="",DATE(9999,1,1),Expenses!$F5))),IF((Expenses!$E5&gt;=(I$2-0))*(Expenses!$E5&lt;=(I$3-0))=1,Expenses!$D5,0)))</f>
        <v/>
      </c>
      <c r="J29" s="22">
        <f>IF(OR(Expenses!$D5="",Expenses!$E5=""),0,IF(Expenses!$C5="Monthly",Expenses!$D5*(((MIN(DATE(YEAR((J$2-0)),MONTH((J$2-0)),1)+DAY(Expenses!$E5)-1,EOMONTH((J$2-0),0)))&gt;=(J$2-0))*((MIN(DATE(YEAR((J$2-0)),MONTH((J$2-0)),1)+DAY(Expenses!$E5)-1,EOMONTH((J$2-0),0)))&lt;=(J$3-0))*((MIN(DATE(YEAR((J$2-0)),MONTH((J$2-0)),1)+DAY(Expenses!$E5)-1,EOMONTH((J$2-0),0)))&gt;=Expenses!$E5)*((MIN(DATE(YEAR((J$2-0)),MONTH((J$2-0)),1)+DAY(Expenses!$E5)-1,EOMONTH((J$2-0),0)))&lt;=IF(Expenses!$F5="",DATE(9999,1,1),Expenses!$F5))+((MIN(EOMONTH((J$2-0),0)+DAY(Expenses!$E5),EOMONTH((J$2-0),1)))&gt;=(J$2-0))*((MIN(EOMONTH((J$2-0),0)+DAY(Expenses!$E5),EOMONTH((J$2-0),1)))&lt;=(J$3-0))*((MIN(EOMONTH((J$2-0),0)+DAY(Expenses!$E5),EOMONTH((J$2-0),1)))&gt;=Expenses!$E5)*((MIN(EOMONTH((J$2-0),0)+DAY(Expenses!$E5),EOMONTH((J$2-0),1)))&lt;=IF(Expenses!$F5="",DATE(9999,1,1),Expenses!$F5))+((MIN(EOMONTH((J$2-0),1)+DAY(Expenses!$E5),EOMONTH((J$2-0),2)))&gt;=(J$2-0))*((MIN(EOMONTH((J$2-0),1)+DAY(Expenses!$E5),EOMONTH((J$2-0),2)))&lt;=(J$3-0))*((MIN(EOMONTH((J$2-0),1)+DAY(Expenses!$E5),EOMONTH((J$2-0),2)))&gt;=Expenses!$E5)*((MIN(EOMONTH((J$2-0),1)+DAY(Expenses!$E5),EOMONTH((J$2-0),2)))&lt;=IF(Expenses!$F5="",DATE(9999,1,1),Expenses!$F5))),IF((Expenses!$E5&gt;=(J$2-0))*(Expenses!$E5&lt;=(J$3-0))=1,Expenses!$D5,0)))</f>
        <v/>
      </c>
      <c r="K29" s="22">
        <f>IF(OR(Expenses!$D5="",Expenses!$E5=""),0,IF(Expenses!$C5="Monthly",Expenses!$D5*(((MIN(DATE(YEAR((K$2-0)),MONTH((K$2-0)),1)+DAY(Expenses!$E5)-1,EOMONTH((K$2-0),0)))&gt;=(K$2-0))*((MIN(DATE(YEAR((K$2-0)),MONTH((K$2-0)),1)+DAY(Expenses!$E5)-1,EOMONTH((K$2-0),0)))&lt;=(K$3-0))*((MIN(DATE(YEAR((K$2-0)),MONTH((K$2-0)),1)+DAY(Expenses!$E5)-1,EOMONTH((K$2-0),0)))&gt;=Expenses!$E5)*((MIN(DATE(YEAR((K$2-0)),MONTH((K$2-0)),1)+DAY(Expenses!$E5)-1,EOMONTH((K$2-0),0)))&lt;=IF(Expenses!$F5="",DATE(9999,1,1),Expenses!$F5))+((MIN(EOMONTH((K$2-0),0)+DAY(Expenses!$E5),EOMONTH((K$2-0),1)))&gt;=(K$2-0))*((MIN(EOMONTH((K$2-0),0)+DAY(Expenses!$E5),EOMONTH((K$2-0),1)))&lt;=(K$3-0))*((MIN(EOMONTH((K$2-0),0)+DAY(Expenses!$E5),EOMONTH((K$2-0),1)))&gt;=Expenses!$E5)*((MIN(EOMONTH((K$2-0),0)+DAY(Expenses!$E5),EOMONTH((K$2-0),1)))&lt;=IF(Expenses!$F5="",DATE(9999,1,1),Expenses!$F5))+((MIN(EOMONTH((K$2-0),1)+DAY(Expenses!$E5),EOMONTH((K$2-0),2)))&gt;=(K$2-0))*((MIN(EOMONTH((K$2-0),1)+DAY(Expenses!$E5),EOMONTH((K$2-0),2)))&lt;=(K$3-0))*((MIN(EOMONTH((K$2-0),1)+DAY(Expenses!$E5),EOMONTH((K$2-0),2)))&gt;=Expenses!$E5)*((MIN(EOMONTH((K$2-0),1)+DAY(Expenses!$E5),EOMONTH((K$2-0),2)))&lt;=IF(Expenses!$F5="",DATE(9999,1,1),Expenses!$F5))),IF((Expenses!$E5&gt;=(K$2-0))*(Expenses!$E5&lt;=(K$3-0))=1,Expenses!$D5,0)))</f>
        <v/>
      </c>
      <c r="L29" s="22">
        <f>IF(OR(Expenses!$D5="",Expenses!$E5=""),0,IF(Expenses!$C5="Monthly",Expenses!$D5*(((MIN(DATE(YEAR((L$2-0)),MONTH((L$2-0)),1)+DAY(Expenses!$E5)-1,EOMONTH((L$2-0),0)))&gt;=(L$2-0))*((MIN(DATE(YEAR((L$2-0)),MONTH((L$2-0)),1)+DAY(Expenses!$E5)-1,EOMONTH((L$2-0),0)))&lt;=(L$3-0))*((MIN(DATE(YEAR((L$2-0)),MONTH((L$2-0)),1)+DAY(Expenses!$E5)-1,EOMONTH((L$2-0),0)))&gt;=Expenses!$E5)*((MIN(DATE(YEAR((L$2-0)),MONTH((L$2-0)),1)+DAY(Expenses!$E5)-1,EOMONTH((L$2-0),0)))&lt;=IF(Expenses!$F5="",DATE(9999,1,1),Expenses!$F5))+((MIN(EOMONTH((L$2-0),0)+DAY(Expenses!$E5),EOMONTH((L$2-0),1)))&gt;=(L$2-0))*((MIN(EOMONTH((L$2-0),0)+DAY(Expenses!$E5),EOMONTH((L$2-0),1)))&lt;=(L$3-0))*((MIN(EOMONTH((L$2-0),0)+DAY(Expenses!$E5),EOMONTH((L$2-0),1)))&gt;=Expenses!$E5)*((MIN(EOMONTH((L$2-0),0)+DAY(Expenses!$E5),EOMONTH((L$2-0),1)))&lt;=IF(Expenses!$F5="",DATE(9999,1,1),Expenses!$F5))+((MIN(EOMONTH((L$2-0),1)+DAY(Expenses!$E5),EOMONTH((L$2-0),2)))&gt;=(L$2-0))*((MIN(EOMONTH((L$2-0),1)+DAY(Expenses!$E5),EOMONTH((L$2-0),2)))&lt;=(L$3-0))*((MIN(EOMONTH((L$2-0),1)+DAY(Expenses!$E5),EOMONTH((L$2-0),2)))&gt;=Expenses!$E5)*((MIN(EOMONTH((L$2-0),1)+DAY(Expenses!$E5),EOMONTH((L$2-0),2)))&lt;=IF(Expenses!$F5="",DATE(9999,1,1),Expenses!$F5))),IF((Expenses!$E5&gt;=(L$2-0))*(Expenses!$E5&lt;=(L$3-0))=1,Expenses!$D5,0)))</f>
        <v/>
      </c>
      <c r="M29" s="22">
        <f>IF(OR(Expenses!$D5="",Expenses!$E5=""),0,IF(Expenses!$C5="Monthly",Expenses!$D5*(((MIN(DATE(YEAR((M$2-0)),MONTH((M$2-0)),1)+DAY(Expenses!$E5)-1,EOMONTH((M$2-0),0)))&gt;=(M$2-0))*((MIN(DATE(YEAR((M$2-0)),MONTH((M$2-0)),1)+DAY(Expenses!$E5)-1,EOMONTH((M$2-0),0)))&lt;=(M$3-0))*((MIN(DATE(YEAR((M$2-0)),MONTH((M$2-0)),1)+DAY(Expenses!$E5)-1,EOMONTH((M$2-0),0)))&gt;=Expenses!$E5)*((MIN(DATE(YEAR((M$2-0)),MONTH((M$2-0)),1)+DAY(Expenses!$E5)-1,EOMONTH((M$2-0),0)))&lt;=IF(Expenses!$F5="",DATE(9999,1,1),Expenses!$F5))+((MIN(EOMONTH((M$2-0),0)+DAY(Expenses!$E5),EOMONTH((M$2-0),1)))&gt;=(M$2-0))*((MIN(EOMONTH((M$2-0),0)+DAY(Expenses!$E5),EOMONTH((M$2-0),1)))&lt;=(M$3-0))*((MIN(EOMONTH((M$2-0),0)+DAY(Expenses!$E5),EOMONTH((M$2-0),1)))&gt;=Expenses!$E5)*((MIN(EOMONTH((M$2-0),0)+DAY(Expenses!$E5),EOMONTH((M$2-0),1)))&lt;=IF(Expenses!$F5="",DATE(9999,1,1),Expenses!$F5))+((MIN(EOMONTH((M$2-0),1)+DAY(Expenses!$E5),EOMONTH((M$2-0),2)))&gt;=(M$2-0))*((MIN(EOMONTH((M$2-0),1)+DAY(Expenses!$E5),EOMONTH((M$2-0),2)))&lt;=(M$3-0))*((MIN(EOMONTH((M$2-0),1)+DAY(Expenses!$E5),EOMONTH((M$2-0),2)))&gt;=Expenses!$E5)*((MIN(EOMONTH((M$2-0),1)+DAY(Expenses!$E5),EOMONTH((M$2-0),2)))&lt;=IF(Expenses!$F5="",DATE(9999,1,1),Expenses!$F5))),IF((Expenses!$E5&gt;=(M$2-0))*(Expenses!$E5&lt;=(M$3-0))=1,Expenses!$D5,0)))</f>
        <v/>
      </c>
      <c r="N29" s="22">
        <f>IF(OR(Expenses!$D5="",Expenses!$E5=""),0,IF(Expenses!$C5="Monthly",Expenses!$D5*(((MIN(DATE(YEAR((N$2-0)),MONTH((N$2-0)),1)+DAY(Expenses!$E5)-1,EOMONTH((N$2-0),0)))&gt;=(N$2-0))*((MIN(DATE(YEAR((N$2-0)),MONTH((N$2-0)),1)+DAY(Expenses!$E5)-1,EOMONTH((N$2-0),0)))&lt;=(N$3-0))*((MIN(DATE(YEAR((N$2-0)),MONTH((N$2-0)),1)+DAY(Expenses!$E5)-1,EOMONTH((N$2-0),0)))&gt;=Expenses!$E5)*((MIN(DATE(YEAR((N$2-0)),MONTH((N$2-0)),1)+DAY(Expenses!$E5)-1,EOMONTH((N$2-0),0)))&lt;=IF(Expenses!$F5="",DATE(9999,1,1),Expenses!$F5))+((MIN(EOMONTH((N$2-0),0)+DAY(Expenses!$E5),EOMONTH((N$2-0),1)))&gt;=(N$2-0))*((MIN(EOMONTH((N$2-0),0)+DAY(Expenses!$E5),EOMONTH((N$2-0),1)))&lt;=(N$3-0))*((MIN(EOMONTH((N$2-0),0)+DAY(Expenses!$E5),EOMONTH((N$2-0),1)))&gt;=Expenses!$E5)*((MIN(EOMONTH((N$2-0),0)+DAY(Expenses!$E5),EOMONTH((N$2-0),1)))&lt;=IF(Expenses!$F5="",DATE(9999,1,1),Expenses!$F5))+((MIN(EOMONTH((N$2-0),1)+DAY(Expenses!$E5),EOMONTH((N$2-0),2)))&gt;=(N$2-0))*((MIN(EOMONTH((N$2-0),1)+DAY(Expenses!$E5),EOMONTH((N$2-0),2)))&lt;=(N$3-0))*((MIN(EOMONTH((N$2-0),1)+DAY(Expenses!$E5),EOMONTH((N$2-0),2)))&gt;=Expenses!$E5)*((MIN(EOMONTH((N$2-0),1)+DAY(Expenses!$E5),EOMONTH((N$2-0),2)))&lt;=IF(Expenses!$F5="",DATE(9999,1,1),Expenses!$F5))),IF((Expenses!$E5&gt;=(N$2-0))*(Expenses!$E5&lt;=(N$3-0))=1,Expenses!$D5,0)))</f>
        <v/>
      </c>
      <c r="O29" s="22">
        <f>IF(OR(Expenses!$D5="",Expenses!$E5=""),0,IF(Expenses!$C5="Monthly",Expenses!$D5*(((MIN(DATE(YEAR((O$2-0)),MONTH((O$2-0)),1)+DAY(Expenses!$E5)-1,EOMONTH((O$2-0),0)))&gt;=(O$2-0))*((MIN(DATE(YEAR((O$2-0)),MONTH((O$2-0)),1)+DAY(Expenses!$E5)-1,EOMONTH((O$2-0),0)))&lt;=(O$3-0))*((MIN(DATE(YEAR((O$2-0)),MONTH((O$2-0)),1)+DAY(Expenses!$E5)-1,EOMONTH((O$2-0),0)))&gt;=Expenses!$E5)*((MIN(DATE(YEAR((O$2-0)),MONTH((O$2-0)),1)+DAY(Expenses!$E5)-1,EOMONTH((O$2-0),0)))&lt;=IF(Expenses!$F5="",DATE(9999,1,1),Expenses!$F5))+((MIN(EOMONTH((O$2-0),0)+DAY(Expenses!$E5),EOMONTH((O$2-0),1)))&gt;=(O$2-0))*((MIN(EOMONTH((O$2-0),0)+DAY(Expenses!$E5),EOMONTH((O$2-0),1)))&lt;=(O$3-0))*((MIN(EOMONTH((O$2-0),0)+DAY(Expenses!$E5),EOMONTH((O$2-0),1)))&gt;=Expenses!$E5)*((MIN(EOMONTH((O$2-0),0)+DAY(Expenses!$E5),EOMONTH((O$2-0),1)))&lt;=IF(Expenses!$F5="",DATE(9999,1,1),Expenses!$F5))+((MIN(EOMONTH((O$2-0),1)+DAY(Expenses!$E5),EOMONTH((O$2-0),2)))&gt;=(O$2-0))*((MIN(EOMONTH((O$2-0),1)+DAY(Expenses!$E5),EOMONTH((O$2-0),2)))&lt;=(O$3-0))*((MIN(EOMONTH((O$2-0),1)+DAY(Expenses!$E5),EOMONTH((O$2-0),2)))&gt;=Expenses!$E5)*((MIN(EOMONTH((O$2-0),1)+DAY(Expenses!$E5),EOMONTH((O$2-0),2)))&lt;=IF(Expenses!$F5="",DATE(9999,1,1),Expenses!$F5))),IF((Expenses!$E5&gt;=(O$2-0))*(Expenses!$E5&lt;=(O$3-0))=1,Expenses!$D5,0)))</f>
        <v/>
      </c>
      <c r="Q29" s="22">
        <f>IF(OR(Expenses!$D5="",Expenses!$E5=""),0,IF(Expenses!$C5="Monthly",Expenses!$D5*(((MIN(DATE(YEAR((Q$2-0)),MONTH((Q$2-0)),1)+DAY(Expenses!$E5)-1,EOMONTH((Q$2-0),0)))&gt;=(Q$2-0))*((MIN(DATE(YEAR((Q$2-0)),MONTH((Q$2-0)),1)+DAY(Expenses!$E5)-1,EOMONTH((Q$2-0),0)))&lt;=(Q$3-0))*((MIN(DATE(YEAR((Q$2-0)),MONTH((Q$2-0)),1)+DAY(Expenses!$E5)-1,EOMONTH((Q$2-0),0)))&gt;=Expenses!$E5)*((MIN(DATE(YEAR((Q$2-0)),MONTH((Q$2-0)),1)+DAY(Expenses!$E5)-1,EOMONTH((Q$2-0),0)))&lt;=IF(Expenses!$F5="",DATE(9999,1,1),Expenses!$F5))+((MIN(EOMONTH((Q$2-0),0)+DAY(Expenses!$E5),EOMONTH((Q$2-0),1)))&gt;=(Q$2-0))*((MIN(EOMONTH((Q$2-0),0)+DAY(Expenses!$E5),EOMONTH((Q$2-0),1)))&lt;=(Q$3-0))*((MIN(EOMONTH((Q$2-0),0)+DAY(Expenses!$E5),EOMONTH((Q$2-0),1)))&gt;=Expenses!$E5)*((MIN(EOMONTH((Q$2-0),0)+DAY(Expenses!$E5),EOMONTH((Q$2-0),1)))&lt;=IF(Expenses!$F5="",DATE(9999,1,1),Expenses!$F5))+((MIN(EOMONTH((Q$2-0),1)+DAY(Expenses!$E5),EOMONTH((Q$2-0),2)))&gt;=(Q$2-0))*((MIN(EOMONTH((Q$2-0),1)+DAY(Expenses!$E5),EOMONTH((Q$2-0),2)))&lt;=(Q$3-0))*((MIN(EOMONTH((Q$2-0),1)+DAY(Expenses!$E5),EOMONTH((Q$2-0),2)))&gt;=Expenses!$E5)*((MIN(EOMONTH((Q$2-0),1)+DAY(Expenses!$E5),EOMONTH((Q$2-0),2)))&lt;=IF(Expenses!$F5="",DATE(9999,1,1),Expenses!$F5))),IF((Expenses!$E5&gt;=(Q$2-0))*(Expenses!$E5&lt;=(Q$3-0))=1,Expenses!$D5,0)))</f>
        <v/>
      </c>
      <c r="R29" s="22">
        <f>IF(OR(Expenses!$D5="",Expenses!$E5=""),0,IF(Expenses!$C5="Monthly",Expenses!$D5*(((MIN(DATE(YEAR((R$2-0)),MONTH((R$2-0)),1)+DAY(Expenses!$E5)-1,EOMONTH((R$2-0),0)))&gt;=(R$2-0))*((MIN(DATE(YEAR((R$2-0)),MONTH((R$2-0)),1)+DAY(Expenses!$E5)-1,EOMONTH((R$2-0),0)))&lt;=(R$3-0))*((MIN(DATE(YEAR((R$2-0)),MONTH((R$2-0)),1)+DAY(Expenses!$E5)-1,EOMONTH((R$2-0),0)))&gt;=Expenses!$E5)*((MIN(DATE(YEAR((R$2-0)),MONTH((R$2-0)),1)+DAY(Expenses!$E5)-1,EOMONTH((R$2-0),0)))&lt;=IF(Expenses!$F5="",DATE(9999,1,1),Expenses!$F5))+((MIN(EOMONTH((R$2-0),0)+DAY(Expenses!$E5),EOMONTH((R$2-0),1)))&gt;=(R$2-0))*((MIN(EOMONTH((R$2-0),0)+DAY(Expenses!$E5),EOMONTH((R$2-0),1)))&lt;=(R$3-0))*((MIN(EOMONTH((R$2-0),0)+DAY(Expenses!$E5),EOMONTH((R$2-0),1)))&gt;=Expenses!$E5)*((MIN(EOMONTH((R$2-0),0)+DAY(Expenses!$E5),EOMONTH((R$2-0),1)))&lt;=IF(Expenses!$F5="",DATE(9999,1,1),Expenses!$F5))+((MIN(EOMONTH((R$2-0),1)+DAY(Expenses!$E5),EOMONTH((R$2-0),2)))&gt;=(R$2-0))*((MIN(EOMONTH((R$2-0),1)+DAY(Expenses!$E5),EOMONTH((R$2-0),2)))&lt;=(R$3-0))*((MIN(EOMONTH((R$2-0),1)+DAY(Expenses!$E5),EOMONTH((R$2-0),2)))&gt;=Expenses!$E5)*((MIN(EOMONTH((R$2-0),1)+DAY(Expenses!$E5),EOMONTH((R$2-0),2)))&lt;=IF(Expenses!$F5="",DATE(9999,1,1),Expenses!$F5))),IF((Expenses!$E5&gt;=(R$2-0))*(Expenses!$E5&lt;=(R$3-0))=1,Expenses!$D5,0)))</f>
        <v/>
      </c>
      <c r="S29" s="22">
        <f>IF(OR(Expenses!$D5="",Expenses!$E5=""),0,IF(Expenses!$C5="Monthly",Expenses!$D5*(((MIN(DATE(YEAR((S$2-0)),MONTH((S$2-0)),1)+DAY(Expenses!$E5)-1,EOMONTH((S$2-0),0)))&gt;=(S$2-0))*((MIN(DATE(YEAR((S$2-0)),MONTH((S$2-0)),1)+DAY(Expenses!$E5)-1,EOMONTH((S$2-0),0)))&lt;=(S$3-0))*((MIN(DATE(YEAR((S$2-0)),MONTH((S$2-0)),1)+DAY(Expenses!$E5)-1,EOMONTH((S$2-0),0)))&gt;=Expenses!$E5)*((MIN(DATE(YEAR((S$2-0)),MONTH((S$2-0)),1)+DAY(Expenses!$E5)-1,EOMONTH((S$2-0),0)))&lt;=IF(Expenses!$F5="",DATE(9999,1,1),Expenses!$F5))+((MIN(EOMONTH((S$2-0),0)+DAY(Expenses!$E5),EOMONTH((S$2-0),1)))&gt;=(S$2-0))*((MIN(EOMONTH((S$2-0),0)+DAY(Expenses!$E5),EOMONTH((S$2-0),1)))&lt;=(S$3-0))*((MIN(EOMONTH((S$2-0),0)+DAY(Expenses!$E5),EOMONTH((S$2-0),1)))&gt;=Expenses!$E5)*((MIN(EOMONTH((S$2-0),0)+DAY(Expenses!$E5),EOMONTH((S$2-0),1)))&lt;=IF(Expenses!$F5="",DATE(9999,1,1),Expenses!$F5))+((MIN(EOMONTH((S$2-0),1)+DAY(Expenses!$E5),EOMONTH((S$2-0),2)))&gt;=(S$2-0))*((MIN(EOMONTH((S$2-0),1)+DAY(Expenses!$E5),EOMONTH((S$2-0),2)))&lt;=(S$3-0))*((MIN(EOMONTH((S$2-0),1)+DAY(Expenses!$E5),EOMONTH((S$2-0),2)))&gt;=Expenses!$E5)*((MIN(EOMONTH((S$2-0),1)+DAY(Expenses!$E5),EOMONTH((S$2-0),2)))&lt;=IF(Expenses!$F5="",DATE(9999,1,1),Expenses!$F5))),IF((Expenses!$E5&gt;=(S$2-0))*(Expenses!$E5&lt;=(S$3-0))=1,Expenses!$D5,0)))</f>
        <v/>
      </c>
      <c r="T29" s="22">
        <f>IF(OR(Expenses!$D5="",Expenses!$E5=""),0,IF(Expenses!$C5="Monthly",Expenses!$D5*(((MIN(DATE(YEAR((T$2-0)),MONTH((T$2-0)),1)+DAY(Expenses!$E5)-1,EOMONTH((T$2-0),0)))&gt;=(T$2-0))*((MIN(DATE(YEAR((T$2-0)),MONTH((T$2-0)),1)+DAY(Expenses!$E5)-1,EOMONTH((T$2-0),0)))&lt;=(T$3-0))*((MIN(DATE(YEAR((T$2-0)),MONTH((T$2-0)),1)+DAY(Expenses!$E5)-1,EOMONTH((T$2-0),0)))&gt;=Expenses!$E5)*((MIN(DATE(YEAR((T$2-0)),MONTH((T$2-0)),1)+DAY(Expenses!$E5)-1,EOMONTH((T$2-0),0)))&lt;=IF(Expenses!$F5="",DATE(9999,1,1),Expenses!$F5))+((MIN(EOMONTH((T$2-0),0)+DAY(Expenses!$E5),EOMONTH((T$2-0),1)))&gt;=(T$2-0))*((MIN(EOMONTH((T$2-0),0)+DAY(Expenses!$E5),EOMONTH((T$2-0),1)))&lt;=(T$3-0))*((MIN(EOMONTH((T$2-0),0)+DAY(Expenses!$E5),EOMONTH((T$2-0),1)))&gt;=Expenses!$E5)*((MIN(EOMONTH((T$2-0),0)+DAY(Expenses!$E5),EOMONTH((T$2-0),1)))&lt;=IF(Expenses!$F5="",DATE(9999,1,1),Expenses!$F5))+((MIN(EOMONTH((T$2-0),1)+DAY(Expenses!$E5),EOMONTH((T$2-0),2)))&gt;=(T$2-0))*((MIN(EOMONTH((T$2-0),1)+DAY(Expenses!$E5),EOMONTH((T$2-0),2)))&lt;=(T$3-0))*((MIN(EOMONTH((T$2-0),1)+DAY(Expenses!$E5),EOMONTH((T$2-0),2)))&gt;=Expenses!$E5)*((MIN(EOMONTH((T$2-0),1)+DAY(Expenses!$E5),EOMONTH((T$2-0),2)))&lt;=IF(Expenses!$F5="",DATE(9999,1,1),Expenses!$F5))),IF((Expenses!$E5&gt;=(T$2-0))*(Expenses!$E5&lt;=(T$3-0))=1,Expenses!$D5,0)))</f>
        <v/>
      </c>
      <c r="U29" s="22">
        <f>IF(OR(Expenses!$D5="",Expenses!$E5=""),0,IF(Expenses!$C5="Monthly",Expenses!$D5*(((MIN(DATE(YEAR((U$2-0)),MONTH((U$2-0)),1)+DAY(Expenses!$E5)-1,EOMONTH((U$2-0),0)))&gt;=(U$2-0))*((MIN(DATE(YEAR((U$2-0)),MONTH((U$2-0)),1)+DAY(Expenses!$E5)-1,EOMONTH((U$2-0),0)))&lt;=(U$3-0))*((MIN(DATE(YEAR((U$2-0)),MONTH((U$2-0)),1)+DAY(Expenses!$E5)-1,EOMONTH((U$2-0),0)))&gt;=Expenses!$E5)*((MIN(DATE(YEAR((U$2-0)),MONTH((U$2-0)),1)+DAY(Expenses!$E5)-1,EOMONTH((U$2-0),0)))&lt;=IF(Expenses!$F5="",DATE(9999,1,1),Expenses!$F5))+((MIN(EOMONTH((U$2-0),0)+DAY(Expenses!$E5),EOMONTH((U$2-0),1)))&gt;=(U$2-0))*((MIN(EOMONTH((U$2-0),0)+DAY(Expenses!$E5),EOMONTH((U$2-0),1)))&lt;=(U$3-0))*((MIN(EOMONTH((U$2-0),0)+DAY(Expenses!$E5),EOMONTH((U$2-0),1)))&gt;=Expenses!$E5)*((MIN(EOMONTH((U$2-0),0)+DAY(Expenses!$E5),EOMONTH((U$2-0),1)))&lt;=IF(Expenses!$F5="",DATE(9999,1,1),Expenses!$F5))+((MIN(EOMONTH((U$2-0),1)+DAY(Expenses!$E5),EOMONTH((U$2-0),2)))&gt;=(U$2-0))*((MIN(EOMONTH((U$2-0),1)+DAY(Expenses!$E5),EOMONTH((U$2-0),2)))&lt;=(U$3-0))*((MIN(EOMONTH((U$2-0),1)+DAY(Expenses!$E5),EOMONTH((U$2-0),2)))&gt;=Expenses!$E5)*((MIN(EOMONTH((U$2-0),1)+DAY(Expenses!$E5),EOMONTH((U$2-0),2)))&lt;=IF(Expenses!$F5="",DATE(9999,1,1),Expenses!$F5))),IF((Expenses!$E5&gt;=(U$2-0))*(Expenses!$E5&lt;=(U$3-0))=1,Expenses!$D5,0)))</f>
        <v/>
      </c>
      <c r="V29" s="22">
        <f>IF(OR(Expenses!$D5="",Expenses!$E5=""),0,IF(Expenses!$C5="Monthly",Expenses!$D5*(((MIN(DATE(YEAR((V$2-0)),MONTH((V$2-0)),1)+DAY(Expenses!$E5)-1,EOMONTH((V$2-0),0)))&gt;=(V$2-0))*((MIN(DATE(YEAR((V$2-0)),MONTH((V$2-0)),1)+DAY(Expenses!$E5)-1,EOMONTH((V$2-0),0)))&lt;=(V$3-0))*((MIN(DATE(YEAR((V$2-0)),MONTH((V$2-0)),1)+DAY(Expenses!$E5)-1,EOMONTH((V$2-0),0)))&gt;=Expenses!$E5)*((MIN(DATE(YEAR((V$2-0)),MONTH((V$2-0)),1)+DAY(Expenses!$E5)-1,EOMONTH((V$2-0),0)))&lt;=IF(Expenses!$F5="",DATE(9999,1,1),Expenses!$F5))+((MIN(EOMONTH((V$2-0),0)+DAY(Expenses!$E5),EOMONTH((V$2-0),1)))&gt;=(V$2-0))*((MIN(EOMONTH((V$2-0),0)+DAY(Expenses!$E5),EOMONTH((V$2-0),1)))&lt;=(V$3-0))*((MIN(EOMONTH((V$2-0),0)+DAY(Expenses!$E5),EOMONTH((V$2-0),1)))&gt;=Expenses!$E5)*((MIN(EOMONTH((V$2-0),0)+DAY(Expenses!$E5),EOMONTH((V$2-0),1)))&lt;=IF(Expenses!$F5="",DATE(9999,1,1),Expenses!$F5))+((MIN(EOMONTH((V$2-0),1)+DAY(Expenses!$E5),EOMONTH((V$2-0),2)))&gt;=(V$2-0))*((MIN(EOMONTH((V$2-0),1)+DAY(Expenses!$E5),EOMONTH((V$2-0),2)))&lt;=(V$3-0))*((MIN(EOMONTH((V$2-0),1)+DAY(Expenses!$E5),EOMONTH((V$2-0),2)))&gt;=Expenses!$E5)*((MIN(EOMONTH((V$2-0),1)+DAY(Expenses!$E5),EOMONTH((V$2-0),2)))&lt;=IF(Expenses!$F5="",DATE(9999,1,1),Expenses!$F5))),IF((Expenses!$E5&gt;=(V$2-0))*(Expenses!$E5&lt;=(V$3-0))=1,Expenses!$D5,0)))</f>
        <v/>
      </c>
      <c r="W29" s="22">
        <f>IF(OR(Expenses!$D5="",Expenses!$E5=""),0,IF(Expenses!$C5="Monthly",Expenses!$D5*(((MIN(DATE(YEAR((W$2-0)),MONTH((W$2-0)),1)+DAY(Expenses!$E5)-1,EOMONTH((W$2-0),0)))&gt;=(W$2-0))*((MIN(DATE(YEAR((W$2-0)),MONTH((W$2-0)),1)+DAY(Expenses!$E5)-1,EOMONTH((W$2-0),0)))&lt;=(W$3-0))*((MIN(DATE(YEAR((W$2-0)),MONTH((W$2-0)),1)+DAY(Expenses!$E5)-1,EOMONTH((W$2-0),0)))&gt;=Expenses!$E5)*((MIN(DATE(YEAR((W$2-0)),MONTH((W$2-0)),1)+DAY(Expenses!$E5)-1,EOMONTH((W$2-0),0)))&lt;=IF(Expenses!$F5="",DATE(9999,1,1),Expenses!$F5))+((MIN(EOMONTH((W$2-0),0)+DAY(Expenses!$E5),EOMONTH((W$2-0),1)))&gt;=(W$2-0))*((MIN(EOMONTH((W$2-0),0)+DAY(Expenses!$E5),EOMONTH((W$2-0),1)))&lt;=(W$3-0))*((MIN(EOMONTH((W$2-0),0)+DAY(Expenses!$E5),EOMONTH((W$2-0),1)))&gt;=Expenses!$E5)*((MIN(EOMONTH((W$2-0),0)+DAY(Expenses!$E5),EOMONTH((W$2-0),1)))&lt;=IF(Expenses!$F5="",DATE(9999,1,1),Expenses!$F5))+((MIN(EOMONTH((W$2-0),1)+DAY(Expenses!$E5),EOMONTH((W$2-0),2)))&gt;=(W$2-0))*((MIN(EOMONTH((W$2-0),1)+DAY(Expenses!$E5),EOMONTH((W$2-0),2)))&lt;=(W$3-0))*((MIN(EOMONTH((W$2-0),1)+DAY(Expenses!$E5),EOMONTH((W$2-0),2)))&gt;=Expenses!$E5)*((MIN(EOMONTH((W$2-0),1)+DAY(Expenses!$E5),EOMONTH((W$2-0),2)))&lt;=IF(Expenses!$F5="",DATE(9999,1,1),Expenses!$F5))),IF((Expenses!$E5&gt;=(W$2-0))*(Expenses!$E5&lt;=(W$3-0))=1,Expenses!$D5,0)))</f>
        <v/>
      </c>
      <c r="X29" s="22">
        <f>IF(OR(Expenses!$D5="",Expenses!$E5=""),0,IF(Expenses!$C5="Monthly",Expenses!$D5*(((MIN(DATE(YEAR((X$2-0)),MONTH((X$2-0)),1)+DAY(Expenses!$E5)-1,EOMONTH((X$2-0),0)))&gt;=(X$2-0))*((MIN(DATE(YEAR((X$2-0)),MONTH((X$2-0)),1)+DAY(Expenses!$E5)-1,EOMONTH((X$2-0),0)))&lt;=(X$3-0))*((MIN(DATE(YEAR((X$2-0)),MONTH((X$2-0)),1)+DAY(Expenses!$E5)-1,EOMONTH((X$2-0),0)))&gt;=Expenses!$E5)*((MIN(DATE(YEAR((X$2-0)),MONTH((X$2-0)),1)+DAY(Expenses!$E5)-1,EOMONTH((X$2-0),0)))&lt;=IF(Expenses!$F5="",DATE(9999,1,1),Expenses!$F5))+((MIN(EOMONTH((X$2-0),0)+DAY(Expenses!$E5),EOMONTH((X$2-0),1)))&gt;=(X$2-0))*((MIN(EOMONTH((X$2-0),0)+DAY(Expenses!$E5),EOMONTH((X$2-0),1)))&lt;=(X$3-0))*((MIN(EOMONTH((X$2-0),0)+DAY(Expenses!$E5),EOMONTH((X$2-0),1)))&gt;=Expenses!$E5)*((MIN(EOMONTH((X$2-0),0)+DAY(Expenses!$E5),EOMONTH((X$2-0),1)))&lt;=IF(Expenses!$F5="",DATE(9999,1,1),Expenses!$F5))+((MIN(EOMONTH((X$2-0),1)+DAY(Expenses!$E5),EOMONTH((X$2-0),2)))&gt;=(X$2-0))*((MIN(EOMONTH((X$2-0),1)+DAY(Expenses!$E5),EOMONTH((X$2-0),2)))&lt;=(X$3-0))*((MIN(EOMONTH((X$2-0),1)+DAY(Expenses!$E5),EOMONTH((X$2-0),2)))&gt;=Expenses!$E5)*((MIN(EOMONTH((X$2-0),1)+DAY(Expenses!$E5),EOMONTH((X$2-0),2)))&lt;=IF(Expenses!$F5="",DATE(9999,1,1),Expenses!$F5))),IF((Expenses!$E5&gt;=(X$2-0))*(Expenses!$E5&lt;=(X$3-0))=1,Expenses!$D5,0)))</f>
        <v/>
      </c>
      <c r="Y29" s="22">
        <f>IF(OR(Expenses!$D5="",Expenses!$E5=""),0,IF(Expenses!$C5="Monthly",Expenses!$D5*(((MIN(DATE(YEAR((Y$2-0)),MONTH((Y$2-0)),1)+DAY(Expenses!$E5)-1,EOMONTH((Y$2-0),0)))&gt;=(Y$2-0))*((MIN(DATE(YEAR((Y$2-0)),MONTH((Y$2-0)),1)+DAY(Expenses!$E5)-1,EOMONTH((Y$2-0),0)))&lt;=(Y$3-0))*((MIN(DATE(YEAR((Y$2-0)),MONTH((Y$2-0)),1)+DAY(Expenses!$E5)-1,EOMONTH((Y$2-0),0)))&gt;=Expenses!$E5)*((MIN(DATE(YEAR((Y$2-0)),MONTH((Y$2-0)),1)+DAY(Expenses!$E5)-1,EOMONTH((Y$2-0),0)))&lt;=IF(Expenses!$F5="",DATE(9999,1,1),Expenses!$F5))+((MIN(EOMONTH((Y$2-0),0)+DAY(Expenses!$E5),EOMONTH((Y$2-0),1)))&gt;=(Y$2-0))*((MIN(EOMONTH((Y$2-0),0)+DAY(Expenses!$E5),EOMONTH((Y$2-0),1)))&lt;=(Y$3-0))*((MIN(EOMONTH((Y$2-0),0)+DAY(Expenses!$E5),EOMONTH((Y$2-0),1)))&gt;=Expenses!$E5)*((MIN(EOMONTH((Y$2-0),0)+DAY(Expenses!$E5),EOMONTH((Y$2-0),1)))&lt;=IF(Expenses!$F5="",DATE(9999,1,1),Expenses!$F5))+((MIN(EOMONTH((Y$2-0),1)+DAY(Expenses!$E5),EOMONTH((Y$2-0),2)))&gt;=(Y$2-0))*((MIN(EOMONTH((Y$2-0),1)+DAY(Expenses!$E5),EOMONTH((Y$2-0),2)))&lt;=(Y$3-0))*((MIN(EOMONTH((Y$2-0),1)+DAY(Expenses!$E5),EOMONTH((Y$2-0),2)))&gt;=Expenses!$E5)*((MIN(EOMONTH((Y$2-0),1)+DAY(Expenses!$E5),EOMONTH((Y$2-0),2)))&lt;=IF(Expenses!$F5="",DATE(9999,1,1),Expenses!$F5))),IF((Expenses!$E5&gt;=(Y$2-0))*(Expenses!$E5&lt;=(Y$3-0))=1,Expenses!$D5,0)))</f>
        <v/>
      </c>
      <c r="Z29" s="22">
        <f>IF(OR(Expenses!$D5="",Expenses!$E5=""),0,IF(Expenses!$C5="Monthly",Expenses!$D5*(((MIN(DATE(YEAR((Z$2-0)),MONTH((Z$2-0)),1)+DAY(Expenses!$E5)-1,EOMONTH((Z$2-0),0)))&gt;=(Z$2-0))*((MIN(DATE(YEAR((Z$2-0)),MONTH((Z$2-0)),1)+DAY(Expenses!$E5)-1,EOMONTH((Z$2-0),0)))&lt;=(Z$3-0))*((MIN(DATE(YEAR((Z$2-0)),MONTH((Z$2-0)),1)+DAY(Expenses!$E5)-1,EOMONTH((Z$2-0),0)))&gt;=Expenses!$E5)*((MIN(DATE(YEAR((Z$2-0)),MONTH((Z$2-0)),1)+DAY(Expenses!$E5)-1,EOMONTH((Z$2-0),0)))&lt;=IF(Expenses!$F5="",DATE(9999,1,1),Expenses!$F5))+((MIN(EOMONTH((Z$2-0),0)+DAY(Expenses!$E5),EOMONTH((Z$2-0),1)))&gt;=(Z$2-0))*((MIN(EOMONTH((Z$2-0),0)+DAY(Expenses!$E5),EOMONTH((Z$2-0),1)))&lt;=(Z$3-0))*((MIN(EOMONTH((Z$2-0),0)+DAY(Expenses!$E5),EOMONTH((Z$2-0),1)))&gt;=Expenses!$E5)*((MIN(EOMONTH((Z$2-0),0)+DAY(Expenses!$E5),EOMONTH((Z$2-0),1)))&lt;=IF(Expenses!$F5="",DATE(9999,1,1),Expenses!$F5))+((MIN(EOMONTH((Z$2-0),1)+DAY(Expenses!$E5),EOMONTH((Z$2-0),2)))&gt;=(Z$2-0))*((MIN(EOMONTH((Z$2-0),1)+DAY(Expenses!$E5),EOMONTH((Z$2-0),2)))&lt;=(Z$3-0))*((MIN(EOMONTH((Z$2-0),1)+DAY(Expenses!$E5),EOMONTH((Z$2-0),2)))&gt;=Expenses!$E5)*((MIN(EOMONTH((Z$2-0),1)+DAY(Expenses!$E5),EOMONTH((Z$2-0),2)))&lt;=IF(Expenses!$F5="",DATE(9999,1,1),Expenses!$F5))),IF((Expenses!$E5&gt;=(Z$2-0))*(Expenses!$E5&lt;=(Z$3-0))=1,Expenses!$D5,0)))</f>
        <v/>
      </c>
      <c r="AA29" s="22">
        <f>IF(OR(Expenses!$D5="",Expenses!$E5=""),0,IF(Expenses!$C5="Monthly",Expenses!$D5*(((MIN(DATE(YEAR((AA$2-0)),MONTH((AA$2-0)),1)+DAY(Expenses!$E5)-1,EOMONTH((AA$2-0),0)))&gt;=(AA$2-0))*((MIN(DATE(YEAR((AA$2-0)),MONTH((AA$2-0)),1)+DAY(Expenses!$E5)-1,EOMONTH((AA$2-0),0)))&lt;=(AA$3-0))*((MIN(DATE(YEAR((AA$2-0)),MONTH((AA$2-0)),1)+DAY(Expenses!$E5)-1,EOMONTH((AA$2-0),0)))&gt;=Expenses!$E5)*((MIN(DATE(YEAR((AA$2-0)),MONTH((AA$2-0)),1)+DAY(Expenses!$E5)-1,EOMONTH((AA$2-0),0)))&lt;=IF(Expenses!$F5="",DATE(9999,1,1),Expenses!$F5))+((MIN(EOMONTH((AA$2-0),0)+DAY(Expenses!$E5),EOMONTH((AA$2-0),1)))&gt;=(AA$2-0))*((MIN(EOMONTH((AA$2-0),0)+DAY(Expenses!$E5),EOMONTH((AA$2-0),1)))&lt;=(AA$3-0))*((MIN(EOMONTH((AA$2-0),0)+DAY(Expenses!$E5),EOMONTH((AA$2-0),1)))&gt;=Expenses!$E5)*((MIN(EOMONTH((AA$2-0),0)+DAY(Expenses!$E5),EOMONTH((AA$2-0),1)))&lt;=IF(Expenses!$F5="",DATE(9999,1,1),Expenses!$F5))+((MIN(EOMONTH((AA$2-0),1)+DAY(Expenses!$E5),EOMONTH((AA$2-0),2)))&gt;=(AA$2-0))*((MIN(EOMONTH((AA$2-0),1)+DAY(Expenses!$E5),EOMONTH((AA$2-0),2)))&lt;=(AA$3-0))*((MIN(EOMONTH((AA$2-0),1)+DAY(Expenses!$E5),EOMONTH((AA$2-0),2)))&gt;=Expenses!$E5)*((MIN(EOMONTH((AA$2-0),1)+DAY(Expenses!$E5),EOMONTH((AA$2-0),2)))&lt;=IF(Expenses!$F5="",DATE(9999,1,1),Expenses!$F5))),IF((Expenses!$E5&gt;=(AA$2-0))*(Expenses!$E5&lt;=(AA$3-0))=1,Expenses!$D5,0)))</f>
        <v/>
      </c>
      <c r="AB29" s="22">
        <f>IF(OR(Expenses!$D5="",Expenses!$E5=""),0,IF(Expenses!$C5="Monthly",Expenses!$D5*(((MIN(DATE(YEAR((AB$2-0)),MONTH((AB$2-0)),1)+DAY(Expenses!$E5)-1,EOMONTH((AB$2-0),0)))&gt;=(AB$2-0))*((MIN(DATE(YEAR((AB$2-0)),MONTH((AB$2-0)),1)+DAY(Expenses!$E5)-1,EOMONTH((AB$2-0),0)))&lt;=(AB$3-0))*((MIN(DATE(YEAR((AB$2-0)),MONTH((AB$2-0)),1)+DAY(Expenses!$E5)-1,EOMONTH((AB$2-0),0)))&gt;=Expenses!$E5)*((MIN(DATE(YEAR((AB$2-0)),MONTH((AB$2-0)),1)+DAY(Expenses!$E5)-1,EOMONTH((AB$2-0),0)))&lt;=IF(Expenses!$F5="",DATE(9999,1,1),Expenses!$F5))+((MIN(EOMONTH((AB$2-0),0)+DAY(Expenses!$E5),EOMONTH((AB$2-0),1)))&gt;=(AB$2-0))*((MIN(EOMONTH((AB$2-0),0)+DAY(Expenses!$E5),EOMONTH((AB$2-0),1)))&lt;=(AB$3-0))*((MIN(EOMONTH((AB$2-0),0)+DAY(Expenses!$E5),EOMONTH((AB$2-0),1)))&gt;=Expenses!$E5)*((MIN(EOMONTH((AB$2-0),0)+DAY(Expenses!$E5),EOMONTH((AB$2-0),1)))&lt;=IF(Expenses!$F5="",DATE(9999,1,1),Expenses!$F5))+((MIN(EOMONTH((AB$2-0),1)+DAY(Expenses!$E5),EOMONTH((AB$2-0),2)))&gt;=(AB$2-0))*((MIN(EOMONTH((AB$2-0),1)+DAY(Expenses!$E5),EOMONTH((AB$2-0),2)))&lt;=(AB$3-0))*((MIN(EOMONTH((AB$2-0),1)+DAY(Expenses!$E5),EOMONTH((AB$2-0),2)))&gt;=Expenses!$E5)*((MIN(EOMONTH((AB$2-0),1)+DAY(Expenses!$E5),EOMONTH((AB$2-0),2)))&lt;=IF(Expenses!$F5="",DATE(9999,1,1),Expenses!$F5))),IF((Expenses!$E5&gt;=(AB$2-0))*(Expenses!$E5&lt;=(AB$3-0))=1,Expenses!$D5,0)))</f>
        <v/>
      </c>
    </row>
    <row r="30" ht="15" customHeight="1" s="23">
      <c r="A30" s="22">
        <f>IF(Expenses!$B6="","",Expenses!$B6)</f>
        <v/>
      </c>
      <c r="B30" s="22">
        <f>IF(Expenses!$A6="","",Expenses!$A6)</f>
        <v/>
      </c>
      <c r="C30" s="22">
        <f>IF(OR(Expenses!$D6="",Expenses!$E6=""),0,IF(Expenses!$C6="Monthly",Expenses!$D6*(((MIN(DATE(YEAR((C$2-0)),MONTH((C$2-0)),1)+DAY(Expenses!$E6)-1,EOMONTH((C$2-0),0)))&gt;=(C$2-0))*((MIN(DATE(YEAR((C$2-0)),MONTH((C$2-0)),1)+DAY(Expenses!$E6)-1,EOMONTH((C$2-0),0)))&lt;=(C$3-0))*((MIN(DATE(YEAR((C$2-0)),MONTH((C$2-0)),1)+DAY(Expenses!$E6)-1,EOMONTH((C$2-0),0)))&gt;=Expenses!$E6)*((MIN(DATE(YEAR((C$2-0)),MONTH((C$2-0)),1)+DAY(Expenses!$E6)-1,EOMONTH((C$2-0),0)))&lt;=IF(Expenses!$F6="",DATE(9999,1,1),Expenses!$F6))+((MIN(EOMONTH((C$2-0),0)+DAY(Expenses!$E6),EOMONTH((C$2-0),1)))&gt;=(C$2-0))*((MIN(EOMONTH((C$2-0),0)+DAY(Expenses!$E6),EOMONTH((C$2-0),1)))&lt;=(C$3-0))*((MIN(EOMONTH((C$2-0),0)+DAY(Expenses!$E6),EOMONTH((C$2-0),1)))&gt;=Expenses!$E6)*((MIN(EOMONTH((C$2-0),0)+DAY(Expenses!$E6),EOMONTH((C$2-0),1)))&lt;=IF(Expenses!$F6="",DATE(9999,1,1),Expenses!$F6))+((MIN(EOMONTH((C$2-0),1)+DAY(Expenses!$E6),EOMONTH((C$2-0),2)))&gt;=(C$2-0))*((MIN(EOMONTH((C$2-0),1)+DAY(Expenses!$E6),EOMONTH((C$2-0),2)))&lt;=(C$3-0))*((MIN(EOMONTH((C$2-0),1)+DAY(Expenses!$E6),EOMONTH((C$2-0),2)))&gt;=Expenses!$E6)*((MIN(EOMONTH((C$2-0),1)+DAY(Expenses!$E6),EOMONTH((C$2-0),2)))&lt;=IF(Expenses!$F6="",DATE(9999,1,1),Expenses!$F6))),IF((Expenses!$E6&gt;=(C$2-0))*(Expenses!$E6&lt;=(C$3-0))=1,Expenses!$D6,0)))</f>
        <v/>
      </c>
      <c r="D30" s="22">
        <f>IF(OR(Expenses!$D6="",Expenses!$E6=""),0,IF(Expenses!$C6="Monthly",Expenses!$D6*(((MIN(DATE(YEAR((D$2-0)),MONTH((D$2-0)),1)+DAY(Expenses!$E6)-1,EOMONTH((D$2-0),0)))&gt;=(D$2-0))*((MIN(DATE(YEAR((D$2-0)),MONTH((D$2-0)),1)+DAY(Expenses!$E6)-1,EOMONTH((D$2-0),0)))&lt;=(D$3-0))*((MIN(DATE(YEAR((D$2-0)),MONTH((D$2-0)),1)+DAY(Expenses!$E6)-1,EOMONTH((D$2-0),0)))&gt;=Expenses!$E6)*((MIN(DATE(YEAR((D$2-0)),MONTH((D$2-0)),1)+DAY(Expenses!$E6)-1,EOMONTH((D$2-0),0)))&lt;=IF(Expenses!$F6="",DATE(9999,1,1),Expenses!$F6))+((MIN(EOMONTH((D$2-0),0)+DAY(Expenses!$E6),EOMONTH((D$2-0),1)))&gt;=(D$2-0))*((MIN(EOMONTH((D$2-0),0)+DAY(Expenses!$E6),EOMONTH((D$2-0),1)))&lt;=(D$3-0))*((MIN(EOMONTH((D$2-0),0)+DAY(Expenses!$E6),EOMONTH((D$2-0),1)))&gt;=Expenses!$E6)*((MIN(EOMONTH((D$2-0),0)+DAY(Expenses!$E6),EOMONTH((D$2-0),1)))&lt;=IF(Expenses!$F6="",DATE(9999,1,1),Expenses!$F6))+((MIN(EOMONTH((D$2-0),1)+DAY(Expenses!$E6),EOMONTH((D$2-0),2)))&gt;=(D$2-0))*((MIN(EOMONTH((D$2-0),1)+DAY(Expenses!$E6),EOMONTH((D$2-0),2)))&lt;=(D$3-0))*((MIN(EOMONTH((D$2-0),1)+DAY(Expenses!$E6),EOMONTH((D$2-0),2)))&gt;=Expenses!$E6)*((MIN(EOMONTH((D$2-0),1)+DAY(Expenses!$E6),EOMONTH((D$2-0),2)))&lt;=IF(Expenses!$F6="",DATE(9999,1,1),Expenses!$F6))),IF((Expenses!$E6&gt;=(D$2-0))*(Expenses!$E6&lt;=(D$3-0))=1,Expenses!$D6,0)))</f>
        <v/>
      </c>
      <c r="E30" s="22">
        <f>IF(OR(Expenses!$D6="",Expenses!$E6=""),0,IF(Expenses!$C6="Monthly",Expenses!$D6*(((MIN(DATE(YEAR((E$2-0)),MONTH((E$2-0)),1)+DAY(Expenses!$E6)-1,EOMONTH((E$2-0),0)))&gt;=(E$2-0))*((MIN(DATE(YEAR((E$2-0)),MONTH((E$2-0)),1)+DAY(Expenses!$E6)-1,EOMONTH((E$2-0),0)))&lt;=(E$3-0))*((MIN(DATE(YEAR((E$2-0)),MONTH((E$2-0)),1)+DAY(Expenses!$E6)-1,EOMONTH((E$2-0),0)))&gt;=Expenses!$E6)*((MIN(DATE(YEAR((E$2-0)),MONTH((E$2-0)),1)+DAY(Expenses!$E6)-1,EOMONTH((E$2-0),0)))&lt;=IF(Expenses!$F6="",DATE(9999,1,1),Expenses!$F6))+((MIN(EOMONTH((E$2-0),0)+DAY(Expenses!$E6),EOMONTH((E$2-0),1)))&gt;=(E$2-0))*((MIN(EOMONTH((E$2-0),0)+DAY(Expenses!$E6),EOMONTH((E$2-0),1)))&lt;=(E$3-0))*((MIN(EOMONTH((E$2-0),0)+DAY(Expenses!$E6),EOMONTH((E$2-0),1)))&gt;=Expenses!$E6)*((MIN(EOMONTH((E$2-0),0)+DAY(Expenses!$E6),EOMONTH((E$2-0),1)))&lt;=IF(Expenses!$F6="",DATE(9999,1,1),Expenses!$F6))+((MIN(EOMONTH((E$2-0),1)+DAY(Expenses!$E6),EOMONTH((E$2-0),2)))&gt;=(E$2-0))*((MIN(EOMONTH((E$2-0),1)+DAY(Expenses!$E6),EOMONTH((E$2-0),2)))&lt;=(E$3-0))*((MIN(EOMONTH((E$2-0),1)+DAY(Expenses!$E6),EOMONTH((E$2-0),2)))&gt;=Expenses!$E6)*((MIN(EOMONTH((E$2-0),1)+DAY(Expenses!$E6),EOMONTH((E$2-0),2)))&lt;=IF(Expenses!$F6="",DATE(9999,1,1),Expenses!$F6))),IF((Expenses!$E6&gt;=(E$2-0))*(Expenses!$E6&lt;=(E$3-0))=1,Expenses!$D6,0)))</f>
        <v/>
      </c>
      <c r="F30" s="22">
        <f>IF(OR(Expenses!$D6="",Expenses!$E6=""),0,IF(Expenses!$C6="Monthly",Expenses!$D6*(((MIN(DATE(YEAR((F$2-0)),MONTH((F$2-0)),1)+DAY(Expenses!$E6)-1,EOMONTH((F$2-0),0)))&gt;=(F$2-0))*((MIN(DATE(YEAR((F$2-0)),MONTH((F$2-0)),1)+DAY(Expenses!$E6)-1,EOMONTH((F$2-0),0)))&lt;=(F$3-0))*((MIN(DATE(YEAR((F$2-0)),MONTH((F$2-0)),1)+DAY(Expenses!$E6)-1,EOMONTH((F$2-0),0)))&gt;=Expenses!$E6)*((MIN(DATE(YEAR((F$2-0)),MONTH((F$2-0)),1)+DAY(Expenses!$E6)-1,EOMONTH((F$2-0),0)))&lt;=IF(Expenses!$F6="",DATE(9999,1,1),Expenses!$F6))+((MIN(EOMONTH((F$2-0),0)+DAY(Expenses!$E6),EOMONTH((F$2-0),1)))&gt;=(F$2-0))*((MIN(EOMONTH((F$2-0),0)+DAY(Expenses!$E6),EOMONTH((F$2-0),1)))&lt;=(F$3-0))*((MIN(EOMONTH((F$2-0),0)+DAY(Expenses!$E6),EOMONTH((F$2-0),1)))&gt;=Expenses!$E6)*((MIN(EOMONTH((F$2-0),0)+DAY(Expenses!$E6),EOMONTH((F$2-0),1)))&lt;=IF(Expenses!$F6="",DATE(9999,1,1),Expenses!$F6))+((MIN(EOMONTH((F$2-0),1)+DAY(Expenses!$E6),EOMONTH((F$2-0),2)))&gt;=(F$2-0))*((MIN(EOMONTH((F$2-0),1)+DAY(Expenses!$E6),EOMONTH((F$2-0),2)))&lt;=(F$3-0))*((MIN(EOMONTH((F$2-0),1)+DAY(Expenses!$E6),EOMONTH((F$2-0),2)))&gt;=Expenses!$E6)*((MIN(EOMONTH((F$2-0),1)+DAY(Expenses!$E6),EOMONTH((F$2-0),2)))&lt;=IF(Expenses!$F6="",DATE(9999,1,1),Expenses!$F6))),IF((Expenses!$E6&gt;=(F$2-0))*(Expenses!$E6&lt;=(F$3-0))=1,Expenses!$D6,0)))</f>
        <v/>
      </c>
      <c r="G30" s="22">
        <f>IF(OR(Expenses!$D6="",Expenses!$E6=""),0,IF(Expenses!$C6="Monthly",Expenses!$D6*(((MIN(DATE(YEAR((G$2-0)),MONTH((G$2-0)),1)+DAY(Expenses!$E6)-1,EOMONTH((G$2-0),0)))&gt;=(G$2-0))*((MIN(DATE(YEAR((G$2-0)),MONTH((G$2-0)),1)+DAY(Expenses!$E6)-1,EOMONTH((G$2-0),0)))&lt;=(G$3-0))*((MIN(DATE(YEAR((G$2-0)),MONTH((G$2-0)),1)+DAY(Expenses!$E6)-1,EOMONTH((G$2-0),0)))&gt;=Expenses!$E6)*((MIN(DATE(YEAR((G$2-0)),MONTH((G$2-0)),1)+DAY(Expenses!$E6)-1,EOMONTH((G$2-0),0)))&lt;=IF(Expenses!$F6="",DATE(9999,1,1),Expenses!$F6))+((MIN(EOMONTH((G$2-0),0)+DAY(Expenses!$E6),EOMONTH((G$2-0),1)))&gt;=(G$2-0))*((MIN(EOMONTH((G$2-0),0)+DAY(Expenses!$E6),EOMONTH((G$2-0),1)))&lt;=(G$3-0))*((MIN(EOMONTH((G$2-0),0)+DAY(Expenses!$E6),EOMONTH((G$2-0),1)))&gt;=Expenses!$E6)*((MIN(EOMONTH((G$2-0),0)+DAY(Expenses!$E6),EOMONTH((G$2-0),1)))&lt;=IF(Expenses!$F6="",DATE(9999,1,1),Expenses!$F6))+((MIN(EOMONTH((G$2-0),1)+DAY(Expenses!$E6),EOMONTH((G$2-0),2)))&gt;=(G$2-0))*((MIN(EOMONTH((G$2-0),1)+DAY(Expenses!$E6),EOMONTH((G$2-0),2)))&lt;=(G$3-0))*((MIN(EOMONTH((G$2-0),1)+DAY(Expenses!$E6),EOMONTH((G$2-0),2)))&gt;=Expenses!$E6)*((MIN(EOMONTH((G$2-0),1)+DAY(Expenses!$E6),EOMONTH((G$2-0),2)))&lt;=IF(Expenses!$F6="",DATE(9999,1,1),Expenses!$F6))),IF((Expenses!$E6&gt;=(G$2-0))*(Expenses!$E6&lt;=(G$3-0))=1,Expenses!$D6,0)))</f>
        <v/>
      </c>
      <c r="H30" s="22">
        <f>IF(OR(Expenses!$D6="",Expenses!$E6=""),0,IF(Expenses!$C6="Monthly",Expenses!$D6*(((MIN(DATE(YEAR((H$2-0)),MONTH((H$2-0)),1)+DAY(Expenses!$E6)-1,EOMONTH((H$2-0),0)))&gt;=(H$2-0))*((MIN(DATE(YEAR((H$2-0)),MONTH((H$2-0)),1)+DAY(Expenses!$E6)-1,EOMONTH((H$2-0),0)))&lt;=(H$3-0))*((MIN(DATE(YEAR((H$2-0)),MONTH((H$2-0)),1)+DAY(Expenses!$E6)-1,EOMONTH((H$2-0),0)))&gt;=Expenses!$E6)*((MIN(DATE(YEAR((H$2-0)),MONTH((H$2-0)),1)+DAY(Expenses!$E6)-1,EOMONTH((H$2-0),0)))&lt;=IF(Expenses!$F6="",DATE(9999,1,1),Expenses!$F6))+((MIN(EOMONTH((H$2-0),0)+DAY(Expenses!$E6),EOMONTH((H$2-0),1)))&gt;=(H$2-0))*((MIN(EOMONTH((H$2-0),0)+DAY(Expenses!$E6),EOMONTH((H$2-0),1)))&lt;=(H$3-0))*((MIN(EOMONTH((H$2-0),0)+DAY(Expenses!$E6),EOMONTH((H$2-0),1)))&gt;=Expenses!$E6)*((MIN(EOMONTH((H$2-0),0)+DAY(Expenses!$E6),EOMONTH((H$2-0),1)))&lt;=IF(Expenses!$F6="",DATE(9999,1,1),Expenses!$F6))+((MIN(EOMONTH((H$2-0),1)+DAY(Expenses!$E6),EOMONTH((H$2-0),2)))&gt;=(H$2-0))*((MIN(EOMONTH((H$2-0),1)+DAY(Expenses!$E6),EOMONTH((H$2-0),2)))&lt;=(H$3-0))*((MIN(EOMONTH((H$2-0),1)+DAY(Expenses!$E6),EOMONTH((H$2-0),2)))&gt;=Expenses!$E6)*((MIN(EOMONTH((H$2-0),1)+DAY(Expenses!$E6),EOMONTH((H$2-0),2)))&lt;=IF(Expenses!$F6="",DATE(9999,1,1),Expenses!$F6))),IF((Expenses!$E6&gt;=(H$2-0))*(Expenses!$E6&lt;=(H$3-0))=1,Expenses!$D6,0)))</f>
        <v/>
      </c>
      <c r="I30" s="22">
        <f>IF(OR(Expenses!$D6="",Expenses!$E6=""),0,IF(Expenses!$C6="Monthly",Expenses!$D6*(((MIN(DATE(YEAR((I$2-0)),MONTH((I$2-0)),1)+DAY(Expenses!$E6)-1,EOMONTH((I$2-0),0)))&gt;=(I$2-0))*((MIN(DATE(YEAR((I$2-0)),MONTH((I$2-0)),1)+DAY(Expenses!$E6)-1,EOMONTH((I$2-0),0)))&lt;=(I$3-0))*((MIN(DATE(YEAR((I$2-0)),MONTH((I$2-0)),1)+DAY(Expenses!$E6)-1,EOMONTH((I$2-0),0)))&gt;=Expenses!$E6)*((MIN(DATE(YEAR((I$2-0)),MONTH((I$2-0)),1)+DAY(Expenses!$E6)-1,EOMONTH((I$2-0),0)))&lt;=IF(Expenses!$F6="",DATE(9999,1,1),Expenses!$F6))+((MIN(EOMONTH((I$2-0),0)+DAY(Expenses!$E6),EOMONTH((I$2-0),1)))&gt;=(I$2-0))*((MIN(EOMONTH((I$2-0),0)+DAY(Expenses!$E6),EOMONTH((I$2-0),1)))&lt;=(I$3-0))*((MIN(EOMONTH((I$2-0),0)+DAY(Expenses!$E6),EOMONTH((I$2-0),1)))&gt;=Expenses!$E6)*((MIN(EOMONTH((I$2-0),0)+DAY(Expenses!$E6),EOMONTH((I$2-0),1)))&lt;=IF(Expenses!$F6="",DATE(9999,1,1),Expenses!$F6))+((MIN(EOMONTH((I$2-0),1)+DAY(Expenses!$E6),EOMONTH((I$2-0),2)))&gt;=(I$2-0))*((MIN(EOMONTH((I$2-0),1)+DAY(Expenses!$E6),EOMONTH((I$2-0),2)))&lt;=(I$3-0))*((MIN(EOMONTH((I$2-0),1)+DAY(Expenses!$E6),EOMONTH((I$2-0),2)))&gt;=Expenses!$E6)*((MIN(EOMONTH((I$2-0),1)+DAY(Expenses!$E6),EOMONTH((I$2-0),2)))&lt;=IF(Expenses!$F6="",DATE(9999,1,1),Expenses!$F6))),IF((Expenses!$E6&gt;=(I$2-0))*(Expenses!$E6&lt;=(I$3-0))=1,Expenses!$D6,0)))</f>
        <v/>
      </c>
      <c r="J30" s="22">
        <f>IF(OR(Expenses!$D6="",Expenses!$E6=""),0,IF(Expenses!$C6="Monthly",Expenses!$D6*(((MIN(DATE(YEAR((J$2-0)),MONTH((J$2-0)),1)+DAY(Expenses!$E6)-1,EOMONTH((J$2-0),0)))&gt;=(J$2-0))*((MIN(DATE(YEAR((J$2-0)),MONTH((J$2-0)),1)+DAY(Expenses!$E6)-1,EOMONTH((J$2-0),0)))&lt;=(J$3-0))*((MIN(DATE(YEAR((J$2-0)),MONTH((J$2-0)),1)+DAY(Expenses!$E6)-1,EOMONTH((J$2-0),0)))&gt;=Expenses!$E6)*((MIN(DATE(YEAR((J$2-0)),MONTH((J$2-0)),1)+DAY(Expenses!$E6)-1,EOMONTH((J$2-0),0)))&lt;=IF(Expenses!$F6="",DATE(9999,1,1),Expenses!$F6))+((MIN(EOMONTH((J$2-0),0)+DAY(Expenses!$E6),EOMONTH((J$2-0),1)))&gt;=(J$2-0))*((MIN(EOMONTH((J$2-0),0)+DAY(Expenses!$E6),EOMONTH((J$2-0),1)))&lt;=(J$3-0))*((MIN(EOMONTH((J$2-0),0)+DAY(Expenses!$E6),EOMONTH((J$2-0),1)))&gt;=Expenses!$E6)*((MIN(EOMONTH((J$2-0),0)+DAY(Expenses!$E6),EOMONTH((J$2-0),1)))&lt;=IF(Expenses!$F6="",DATE(9999,1,1),Expenses!$F6))+((MIN(EOMONTH((J$2-0),1)+DAY(Expenses!$E6),EOMONTH((J$2-0),2)))&gt;=(J$2-0))*((MIN(EOMONTH((J$2-0),1)+DAY(Expenses!$E6),EOMONTH((J$2-0),2)))&lt;=(J$3-0))*((MIN(EOMONTH((J$2-0),1)+DAY(Expenses!$E6),EOMONTH((J$2-0),2)))&gt;=Expenses!$E6)*((MIN(EOMONTH((J$2-0),1)+DAY(Expenses!$E6),EOMONTH((J$2-0),2)))&lt;=IF(Expenses!$F6="",DATE(9999,1,1),Expenses!$F6))),IF((Expenses!$E6&gt;=(J$2-0))*(Expenses!$E6&lt;=(J$3-0))=1,Expenses!$D6,0)))</f>
        <v/>
      </c>
      <c r="K30" s="22">
        <f>IF(OR(Expenses!$D6="",Expenses!$E6=""),0,IF(Expenses!$C6="Monthly",Expenses!$D6*(((MIN(DATE(YEAR((K$2-0)),MONTH((K$2-0)),1)+DAY(Expenses!$E6)-1,EOMONTH((K$2-0),0)))&gt;=(K$2-0))*((MIN(DATE(YEAR((K$2-0)),MONTH((K$2-0)),1)+DAY(Expenses!$E6)-1,EOMONTH((K$2-0),0)))&lt;=(K$3-0))*((MIN(DATE(YEAR((K$2-0)),MONTH((K$2-0)),1)+DAY(Expenses!$E6)-1,EOMONTH((K$2-0),0)))&gt;=Expenses!$E6)*((MIN(DATE(YEAR((K$2-0)),MONTH((K$2-0)),1)+DAY(Expenses!$E6)-1,EOMONTH((K$2-0),0)))&lt;=IF(Expenses!$F6="",DATE(9999,1,1),Expenses!$F6))+((MIN(EOMONTH((K$2-0),0)+DAY(Expenses!$E6),EOMONTH((K$2-0),1)))&gt;=(K$2-0))*((MIN(EOMONTH((K$2-0),0)+DAY(Expenses!$E6),EOMONTH((K$2-0),1)))&lt;=(K$3-0))*((MIN(EOMONTH((K$2-0),0)+DAY(Expenses!$E6),EOMONTH((K$2-0),1)))&gt;=Expenses!$E6)*((MIN(EOMONTH((K$2-0),0)+DAY(Expenses!$E6),EOMONTH((K$2-0),1)))&lt;=IF(Expenses!$F6="",DATE(9999,1,1),Expenses!$F6))+((MIN(EOMONTH((K$2-0),1)+DAY(Expenses!$E6),EOMONTH((K$2-0),2)))&gt;=(K$2-0))*((MIN(EOMONTH((K$2-0),1)+DAY(Expenses!$E6),EOMONTH((K$2-0),2)))&lt;=(K$3-0))*((MIN(EOMONTH((K$2-0),1)+DAY(Expenses!$E6),EOMONTH((K$2-0),2)))&gt;=Expenses!$E6)*((MIN(EOMONTH((K$2-0),1)+DAY(Expenses!$E6),EOMONTH((K$2-0),2)))&lt;=IF(Expenses!$F6="",DATE(9999,1,1),Expenses!$F6))),IF((Expenses!$E6&gt;=(K$2-0))*(Expenses!$E6&lt;=(K$3-0))=1,Expenses!$D6,0)))</f>
        <v/>
      </c>
      <c r="L30" s="22">
        <f>IF(OR(Expenses!$D6="",Expenses!$E6=""),0,IF(Expenses!$C6="Monthly",Expenses!$D6*(((MIN(DATE(YEAR((L$2-0)),MONTH((L$2-0)),1)+DAY(Expenses!$E6)-1,EOMONTH((L$2-0),0)))&gt;=(L$2-0))*((MIN(DATE(YEAR((L$2-0)),MONTH((L$2-0)),1)+DAY(Expenses!$E6)-1,EOMONTH((L$2-0),0)))&lt;=(L$3-0))*((MIN(DATE(YEAR((L$2-0)),MONTH((L$2-0)),1)+DAY(Expenses!$E6)-1,EOMONTH((L$2-0),0)))&gt;=Expenses!$E6)*((MIN(DATE(YEAR((L$2-0)),MONTH((L$2-0)),1)+DAY(Expenses!$E6)-1,EOMONTH((L$2-0),0)))&lt;=IF(Expenses!$F6="",DATE(9999,1,1),Expenses!$F6))+((MIN(EOMONTH((L$2-0),0)+DAY(Expenses!$E6),EOMONTH((L$2-0),1)))&gt;=(L$2-0))*((MIN(EOMONTH((L$2-0),0)+DAY(Expenses!$E6),EOMONTH((L$2-0),1)))&lt;=(L$3-0))*((MIN(EOMONTH((L$2-0),0)+DAY(Expenses!$E6),EOMONTH((L$2-0),1)))&gt;=Expenses!$E6)*((MIN(EOMONTH((L$2-0),0)+DAY(Expenses!$E6),EOMONTH((L$2-0),1)))&lt;=IF(Expenses!$F6="",DATE(9999,1,1),Expenses!$F6))+((MIN(EOMONTH((L$2-0),1)+DAY(Expenses!$E6),EOMONTH((L$2-0),2)))&gt;=(L$2-0))*((MIN(EOMONTH((L$2-0),1)+DAY(Expenses!$E6),EOMONTH((L$2-0),2)))&lt;=(L$3-0))*((MIN(EOMONTH((L$2-0),1)+DAY(Expenses!$E6),EOMONTH((L$2-0),2)))&gt;=Expenses!$E6)*((MIN(EOMONTH((L$2-0),1)+DAY(Expenses!$E6),EOMONTH((L$2-0),2)))&lt;=IF(Expenses!$F6="",DATE(9999,1,1),Expenses!$F6))),IF((Expenses!$E6&gt;=(L$2-0))*(Expenses!$E6&lt;=(L$3-0))=1,Expenses!$D6,0)))</f>
        <v/>
      </c>
      <c r="M30" s="22">
        <f>IF(OR(Expenses!$D6="",Expenses!$E6=""),0,IF(Expenses!$C6="Monthly",Expenses!$D6*(((MIN(DATE(YEAR((M$2-0)),MONTH((M$2-0)),1)+DAY(Expenses!$E6)-1,EOMONTH((M$2-0),0)))&gt;=(M$2-0))*((MIN(DATE(YEAR((M$2-0)),MONTH((M$2-0)),1)+DAY(Expenses!$E6)-1,EOMONTH((M$2-0),0)))&lt;=(M$3-0))*((MIN(DATE(YEAR((M$2-0)),MONTH((M$2-0)),1)+DAY(Expenses!$E6)-1,EOMONTH((M$2-0),0)))&gt;=Expenses!$E6)*((MIN(DATE(YEAR((M$2-0)),MONTH((M$2-0)),1)+DAY(Expenses!$E6)-1,EOMONTH((M$2-0),0)))&lt;=IF(Expenses!$F6="",DATE(9999,1,1),Expenses!$F6))+((MIN(EOMONTH((M$2-0),0)+DAY(Expenses!$E6),EOMONTH((M$2-0),1)))&gt;=(M$2-0))*((MIN(EOMONTH((M$2-0),0)+DAY(Expenses!$E6),EOMONTH((M$2-0),1)))&lt;=(M$3-0))*((MIN(EOMONTH((M$2-0),0)+DAY(Expenses!$E6),EOMONTH((M$2-0),1)))&gt;=Expenses!$E6)*((MIN(EOMONTH((M$2-0),0)+DAY(Expenses!$E6),EOMONTH((M$2-0),1)))&lt;=IF(Expenses!$F6="",DATE(9999,1,1),Expenses!$F6))+((MIN(EOMONTH((M$2-0),1)+DAY(Expenses!$E6),EOMONTH((M$2-0),2)))&gt;=(M$2-0))*((MIN(EOMONTH((M$2-0),1)+DAY(Expenses!$E6),EOMONTH((M$2-0),2)))&lt;=(M$3-0))*((MIN(EOMONTH((M$2-0),1)+DAY(Expenses!$E6),EOMONTH((M$2-0),2)))&gt;=Expenses!$E6)*((MIN(EOMONTH((M$2-0),1)+DAY(Expenses!$E6),EOMONTH((M$2-0),2)))&lt;=IF(Expenses!$F6="",DATE(9999,1,1),Expenses!$F6))),IF((Expenses!$E6&gt;=(M$2-0))*(Expenses!$E6&lt;=(M$3-0))=1,Expenses!$D6,0)))</f>
        <v/>
      </c>
      <c r="N30" s="22">
        <f>IF(OR(Expenses!$D6="",Expenses!$E6=""),0,IF(Expenses!$C6="Monthly",Expenses!$D6*(((MIN(DATE(YEAR((N$2-0)),MONTH((N$2-0)),1)+DAY(Expenses!$E6)-1,EOMONTH((N$2-0),0)))&gt;=(N$2-0))*((MIN(DATE(YEAR((N$2-0)),MONTH((N$2-0)),1)+DAY(Expenses!$E6)-1,EOMONTH((N$2-0),0)))&lt;=(N$3-0))*((MIN(DATE(YEAR((N$2-0)),MONTH((N$2-0)),1)+DAY(Expenses!$E6)-1,EOMONTH((N$2-0),0)))&gt;=Expenses!$E6)*((MIN(DATE(YEAR((N$2-0)),MONTH((N$2-0)),1)+DAY(Expenses!$E6)-1,EOMONTH((N$2-0),0)))&lt;=IF(Expenses!$F6="",DATE(9999,1,1),Expenses!$F6))+((MIN(EOMONTH((N$2-0),0)+DAY(Expenses!$E6),EOMONTH((N$2-0),1)))&gt;=(N$2-0))*((MIN(EOMONTH((N$2-0),0)+DAY(Expenses!$E6),EOMONTH((N$2-0),1)))&lt;=(N$3-0))*((MIN(EOMONTH((N$2-0),0)+DAY(Expenses!$E6),EOMONTH((N$2-0),1)))&gt;=Expenses!$E6)*((MIN(EOMONTH((N$2-0),0)+DAY(Expenses!$E6),EOMONTH((N$2-0),1)))&lt;=IF(Expenses!$F6="",DATE(9999,1,1),Expenses!$F6))+((MIN(EOMONTH((N$2-0),1)+DAY(Expenses!$E6),EOMONTH((N$2-0),2)))&gt;=(N$2-0))*((MIN(EOMONTH((N$2-0),1)+DAY(Expenses!$E6),EOMONTH((N$2-0),2)))&lt;=(N$3-0))*((MIN(EOMONTH((N$2-0),1)+DAY(Expenses!$E6),EOMONTH((N$2-0),2)))&gt;=Expenses!$E6)*((MIN(EOMONTH((N$2-0),1)+DAY(Expenses!$E6),EOMONTH((N$2-0),2)))&lt;=IF(Expenses!$F6="",DATE(9999,1,1),Expenses!$F6))),IF((Expenses!$E6&gt;=(N$2-0))*(Expenses!$E6&lt;=(N$3-0))=1,Expenses!$D6,0)))</f>
        <v/>
      </c>
      <c r="O30" s="22">
        <f>IF(OR(Expenses!$D6="",Expenses!$E6=""),0,IF(Expenses!$C6="Monthly",Expenses!$D6*(((MIN(DATE(YEAR((O$2-0)),MONTH((O$2-0)),1)+DAY(Expenses!$E6)-1,EOMONTH((O$2-0),0)))&gt;=(O$2-0))*((MIN(DATE(YEAR((O$2-0)),MONTH((O$2-0)),1)+DAY(Expenses!$E6)-1,EOMONTH((O$2-0),0)))&lt;=(O$3-0))*((MIN(DATE(YEAR((O$2-0)),MONTH((O$2-0)),1)+DAY(Expenses!$E6)-1,EOMONTH((O$2-0),0)))&gt;=Expenses!$E6)*((MIN(DATE(YEAR((O$2-0)),MONTH((O$2-0)),1)+DAY(Expenses!$E6)-1,EOMONTH((O$2-0),0)))&lt;=IF(Expenses!$F6="",DATE(9999,1,1),Expenses!$F6))+((MIN(EOMONTH((O$2-0),0)+DAY(Expenses!$E6),EOMONTH((O$2-0),1)))&gt;=(O$2-0))*((MIN(EOMONTH((O$2-0),0)+DAY(Expenses!$E6),EOMONTH((O$2-0),1)))&lt;=(O$3-0))*((MIN(EOMONTH((O$2-0),0)+DAY(Expenses!$E6),EOMONTH((O$2-0),1)))&gt;=Expenses!$E6)*((MIN(EOMONTH((O$2-0),0)+DAY(Expenses!$E6),EOMONTH((O$2-0),1)))&lt;=IF(Expenses!$F6="",DATE(9999,1,1),Expenses!$F6))+((MIN(EOMONTH((O$2-0),1)+DAY(Expenses!$E6),EOMONTH((O$2-0),2)))&gt;=(O$2-0))*((MIN(EOMONTH((O$2-0),1)+DAY(Expenses!$E6),EOMONTH((O$2-0),2)))&lt;=(O$3-0))*((MIN(EOMONTH((O$2-0),1)+DAY(Expenses!$E6),EOMONTH((O$2-0),2)))&gt;=Expenses!$E6)*((MIN(EOMONTH((O$2-0),1)+DAY(Expenses!$E6),EOMONTH((O$2-0),2)))&lt;=IF(Expenses!$F6="",DATE(9999,1,1),Expenses!$F6))),IF((Expenses!$E6&gt;=(O$2-0))*(Expenses!$E6&lt;=(O$3-0))=1,Expenses!$D6,0)))</f>
        <v/>
      </c>
      <c r="Q30" s="22">
        <f>IF(OR(Expenses!$D6="",Expenses!$E6=""),0,IF(Expenses!$C6="Monthly",Expenses!$D6*(((MIN(DATE(YEAR((Q$2-0)),MONTH((Q$2-0)),1)+DAY(Expenses!$E6)-1,EOMONTH((Q$2-0),0)))&gt;=(Q$2-0))*((MIN(DATE(YEAR((Q$2-0)),MONTH((Q$2-0)),1)+DAY(Expenses!$E6)-1,EOMONTH((Q$2-0),0)))&lt;=(Q$3-0))*((MIN(DATE(YEAR((Q$2-0)),MONTH((Q$2-0)),1)+DAY(Expenses!$E6)-1,EOMONTH((Q$2-0),0)))&gt;=Expenses!$E6)*((MIN(DATE(YEAR((Q$2-0)),MONTH((Q$2-0)),1)+DAY(Expenses!$E6)-1,EOMONTH((Q$2-0),0)))&lt;=IF(Expenses!$F6="",DATE(9999,1,1),Expenses!$F6))+((MIN(EOMONTH((Q$2-0),0)+DAY(Expenses!$E6),EOMONTH((Q$2-0),1)))&gt;=(Q$2-0))*((MIN(EOMONTH((Q$2-0),0)+DAY(Expenses!$E6),EOMONTH((Q$2-0),1)))&lt;=(Q$3-0))*((MIN(EOMONTH((Q$2-0),0)+DAY(Expenses!$E6),EOMONTH((Q$2-0),1)))&gt;=Expenses!$E6)*((MIN(EOMONTH((Q$2-0),0)+DAY(Expenses!$E6),EOMONTH((Q$2-0),1)))&lt;=IF(Expenses!$F6="",DATE(9999,1,1),Expenses!$F6))+((MIN(EOMONTH((Q$2-0),1)+DAY(Expenses!$E6),EOMONTH((Q$2-0),2)))&gt;=(Q$2-0))*((MIN(EOMONTH((Q$2-0),1)+DAY(Expenses!$E6),EOMONTH((Q$2-0),2)))&lt;=(Q$3-0))*((MIN(EOMONTH((Q$2-0),1)+DAY(Expenses!$E6),EOMONTH((Q$2-0),2)))&gt;=Expenses!$E6)*((MIN(EOMONTH((Q$2-0),1)+DAY(Expenses!$E6),EOMONTH((Q$2-0),2)))&lt;=IF(Expenses!$F6="",DATE(9999,1,1),Expenses!$F6))),IF((Expenses!$E6&gt;=(Q$2-0))*(Expenses!$E6&lt;=(Q$3-0))=1,Expenses!$D6,0)))</f>
        <v/>
      </c>
      <c r="R30" s="22">
        <f>IF(OR(Expenses!$D6="",Expenses!$E6=""),0,IF(Expenses!$C6="Monthly",Expenses!$D6*(((MIN(DATE(YEAR((R$2-0)),MONTH((R$2-0)),1)+DAY(Expenses!$E6)-1,EOMONTH((R$2-0),0)))&gt;=(R$2-0))*((MIN(DATE(YEAR((R$2-0)),MONTH((R$2-0)),1)+DAY(Expenses!$E6)-1,EOMONTH((R$2-0),0)))&lt;=(R$3-0))*((MIN(DATE(YEAR((R$2-0)),MONTH((R$2-0)),1)+DAY(Expenses!$E6)-1,EOMONTH((R$2-0),0)))&gt;=Expenses!$E6)*((MIN(DATE(YEAR((R$2-0)),MONTH((R$2-0)),1)+DAY(Expenses!$E6)-1,EOMONTH((R$2-0),0)))&lt;=IF(Expenses!$F6="",DATE(9999,1,1),Expenses!$F6))+((MIN(EOMONTH((R$2-0),0)+DAY(Expenses!$E6),EOMONTH((R$2-0),1)))&gt;=(R$2-0))*((MIN(EOMONTH((R$2-0),0)+DAY(Expenses!$E6),EOMONTH((R$2-0),1)))&lt;=(R$3-0))*((MIN(EOMONTH((R$2-0),0)+DAY(Expenses!$E6),EOMONTH((R$2-0),1)))&gt;=Expenses!$E6)*((MIN(EOMONTH((R$2-0),0)+DAY(Expenses!$E6),EOMONTH((R$2-0),1)))&lt;=IF(Expenses!$F6="",DATE(9999,1,1),Expenses!$F6))+((MIN(EOMONTH((R$2-0),1)+DAY(Expenses!$E6),EOMONTH((R$2-0),2)))&gt;=(R$2-0))*((MIN(EOMONTH((R$2-0),1)+DAY(Expenses!$E6),EOMONTH((R$2-0),2)))&lt;=(R$3-0))*((MIN(EOMONTH((R$2-0),1)+DAY(Expenses!$E6),EOMONTH((R$2-0),2)))&gt;=Expenses!$E6)*((MIN(EOMONTH((R$2-0),1)+DAY(Expenses!$E6),EOMONTH((R$2-0),2)))&lt;=IF(Expenses!$F6="",DATE(9999,1,1),Expenses!$F6))),IF((Expenses!$E6&gt;=(R$2-0))*(Expenses!$E6&lt;=(R$3-0))=1,Expenses!$D6,0)))</f>
        <v/>
      </c>
      <c r="S30" s="22">
        <f>IF(OR(Expenses!$D6="",Expenses!$E6=""),0,IF(Expenses!$C6="Monthly",Expenses!$D6*(((MIN(DATE(YEAR((S$2-0)),MONTH((S$2-0)),1)+DAY(Expenses!$E6)-1,EOMONTH((S$2-0),0)))&gt;=(S$2-0))*((MIN(DATE(YEAR((S$2-0)),MONTH((S$2-0)),1)+DAY(Expenses!$E6)-1,EOMONTH((S$2-0),0)))&lt;=(S$3-0))*((MIN(DATE(YEAR((S$2-0)),MONTH((S$2-0)),1)+DAY(Expenses!$E6)-1,EOMONTH((S$2-0),0)))&gt;=Expenses!$E6)*((MIN(DATE(YEAR((S$2-0)),MONTH((S$2-0)),1)+DAY(Expenses!$E6)-1,EOMONTH((S$2-0),0)))&lt;=IF(Expenses!$F6="",DATE(9999,1,1),Expenses!$F6))+((MIN(EOMONTH((S$2-0),0)+DAY(Expenses!$E6),EOMONTH((S$2-0),1)))&gt;=(S$2-0))*((MIN(EOMONTH((S$2-0),0)+DAY(Expenses!$E6),EOMONTH((S$2-0),1)))&lt;=(S$3-0))*((MIN(EOMONTH((S$2-0),0)+DAY(Expenses!$E6),EOMONTH((S$2-0),1)))&gt;=Expenses!$E6)*((MIN(EOMONTH((S$2-0),0)+DAY(Expenses!$E6),EOMONTH((S$2-0),1)))&lt;=IF(Expenses!$F6="",DATE(9999,1,1),Expenses!$F6))+((MIN(EOMONTH((S$2-0),1)+DAY(Expenses!$E6),EOMONTH((S$2-0),2)))&gt;=(S$2-0))*((MIN(EOMONTH((S$2-0),1)+DAY(Expenses!$E6),EOMONTH((S$2-0),2)))&lt;=(S$3-0))*((MIN(EOMONTH((S$2-0),1)+DAY(Expenses!$E6),EOMONTH((S$2-0),2)))&gt;=Expenses!$E6)*((MIN(EOMONTH((S$2-0),1)+DAY(Expenses!$E6),EOMONTH((S$2-0),2)))&lt;=IF(Expenses!$F6="",DATE(9999,1,1),Expenses!$F6))),IF((Expenses!$E6&gt;=(S$2-0))*(Expenses!$E6&lt;=(S$3-0))=1,Expenses!$D6,0)))</f>
        <v/>
      </c>
      <c r="T30" s="22">
        <f>IF(OR(Expenses!$D6="",Expenses!$E6=""),0,IF(Expenses!$C6="Monthly",Expenses!$D6*(((MIN(DATE(YEAR((T$2-0)),MONTH((T$2-0)),1)+DAY(Expenses!$E6)-1,EOMONTH((T$2-0),0)))&gt;=(T$2-0))*((MIN(DATE(YEAR((T$2-0)),MONTH((T$2-0)),1)+DAY(Expenses!$E6)-1,EOMONTH((T$2-0),0)))&lt;=(T$3-0))*((MIN(DATE(YEAR((T$2-0)),MONTH((T$2-0)),1)+DAY(Expenses!$E6)-1,EOMONTH((T$2-0),0)))&gt;=Expenses!$E6)*((MIN(DATE(YEAR((T$2-0)),MONTH((T$2-0)),1)+DAY(Expenses!$E6)-1,EOMONTH((T$2-0),0)))&lt;=IF(Expenses!$F6="",DATE(9999,1,1),Expenses!$F6))+((MIN(EOMONTH((T$2-0),0)+DAY(Expenses!$E6),EOMONTH((T$2-0),1)))&gt;=(T$2-0))*((MIN(EOMONTH((T$2-0),0)+DAY(Expenses!$E6),EOMONTH((T$2-0),1)))&lt;=(T$3-0))*((MIN(EOMONTH((T$2-0),0)+DAY(Expenses!$E6),EOMONTH((T$2-0),1)))&gt;=Expenses!$E6)*((MIN(EOMONTH((T$2-0),0)+DAY(Expenses!$E6),EOMONTH((T$2-0),1)))&lt;=IF(Expenses!$F6="",DATE(9999,1,1),Expenses!$F6))+((MIN(EOMONTH((T$2-0),1)+DAY(Expenses!$E6),EOMONTH((T$2-0),2)))&gt;=(T$2-0))*((MIN(EOMONTH((T$2-0),1)+DAY(Expenses!$E6),EOMONTH((T$2-0),2)))&lt;=(T$3-0))*((MIN(EOMONTH((T$2-0),1)+DAY(Expenses!$E6),EOMONTH((T$2-0),2)))&gt;=Expenses!$E6)*((MIN(EOMONTH((T$2-0),1)+DAY(Expenses!$E6),EOMONTH((T$2-0),2)))&lt;=IF(Expenses!$F6="",DATE(9999,1,1),Expenses!$F6))),IF((Expenses!$E6&gt;=(T$2-0))*(Expenses!$E6&lt;=(T$3-0))=1,Expenses!$D6,0)))</f>
        <v/>
      </c>
      <c r="U30" s="22">
        <f>IF(OR(Expenses!$D6="",Expenses!$E6=""),0,IF(Expenses!$C6="Monthly",Expenses!$D6*(((MIN(DATE(YEAR((U$2-0)),MONTH((U$2-0)),1)+DAY(Expenses!$E6)-1,EOMONTH((U$2-0),0)))&gt;=(U$2-0))*((MIN(DATE(YEAR((U$2-0)),MONTH((U$2-0)),1)+DAY(Expenses!$E6)-1,EOMONTH((U$2-0),0)))&lt;=(U$3-0))*((MIN(DATE(YEAR((U$2-0)),MONTH((U$2-0)),1)+DAY(Expenses!$E6)-1,EOMONTH((U$2-0),0)))&gt;=Expenses!$E6)*((MIN(DATE(YEAR((U$2-0)),MONTH((U$2-0)),1)+DAY(Expenses!$E6)-1,EOMONTH((U$2-0),0)))&lt;=IF(Expenses!$F6="",DATE(9999,1,1),Expenses!$F6))+((MIN(EOMONTH((U$2-0),0)+DAY(Expenses!$E6),EOMONTH((U$2-0),1)))&gt;=(U$2-0))*((MIN(EOMONTH((U$2-0),0)+DAY(Expenses!$E6),EOMONTH((U$2-0),1)))&lt;=(U$3-0))*((MIN(EOMONTH((U$2-0),0)+DAY(Expenses!$E6),EOMONTH((U$2-0),1)))&gt;=Expenses!$E6)*((MIN(EOMONTH((U$2-0),0)+DAY(Expenses!$E6),EOMONTH((U$2-0),1)))&lt;=IF(Expenses!$F6="",DATE(9999,1,1),Expenses!$F6))+((MIN(EOMONTH((U$2-0),1)+DAY(Expenses!$E6),EOMONTH((U$2-0),2)))&gt;=(U$2-0))*((MIN(EOMONTH((U$2-0),1)+DAY(Expenses!$E6),EOMONTH((U$2-0),2)))&lt;=(U$3-0))*((MIN(EOMONTH((U$2-0),1)+DAY(Expenses!$E6),EOMONTH((U$2-0),2)))&gt;=Expenses!$E6)*((MIN(EOMONTH((U$2-0),1)+DAY(Expenses!$E6),EOMONTH((U$2-0),2)))&lt;=IF(Expenses!$F6="",DATE(9999,1,1),Expenses!$F6))),IF((Expenses!$E6&gt;=(U$2-0))*(Expenses!$E6&lt;=(U$3-0))=1,Expenses!$D6,0)))</f>
        <v/>
      </c>
      <c r="V30" s="22">
        <f>IF(OR(Expenses!$D6="",Expenses!$E6=""),0,IF(Expenses!$C6="Monthly",Expenses!$D6*(((MIN(DATE(YEAR((V$2-0)),MONTH((V$2-0)),1)+DAY(Expenses!$E6)-1,EOMONTH((V$2-0),0)))&gt;=(V$2-0))*((MIN(DATE(YEAR((V$2-0)),MONTH((V$2-0)),1)+DAY(Expenses!$E6)-1,EOMONTH((V$2-0),0)))&lt;=(V$3-0))*((MIN(DATE(YEAR((V$2-0)),MONTH((V$2-0)),1)+DAY(Expenses!$E6)-1,EOMONTH((V$2-0),0)))&gt;=Expenses!$E6)*((MIN(DATE(YEAR((V$2-0)),MONTH((V$2-0)),1)+DAY(Expenses!$E6)-1,EOMONTH((V$2-0),0)))&lt;=IF(Expenses!$F6="",DATE(9999,1,1),Expenses!$F6))+((MIN(EOMONTH((V$2-0),0)+DAY(Expenses!$E6),EOMONTH((V$2-0),1)))&gt;=(V$2-0))*((MIN(EOMONTH((V$2-0),0)+DAY(Expenses!$E6),EOMONTH((V$2-0),1)))&lt;=(V$3-0))*((MIN(EOMONTH((V$2-0),0)+DAY(Expenses!$E6),EOMONTH((V$2-0),1)))&gt;=Expenses!$E6)*((MIN(EOMONTH((V$2-0),0)+DAY(Expenses!$E6),EOMONTH((V$2-0),1)))&lt;=IF(Expenses!$F6="",DATE(9999,1,1),Expenses!$F6))+((MIN(EOMONTH((V$2-0),1)+DAY(Expenses!$E6),EOMONTH((V$2-0),2)))&gt;=(V$2-0))*((MIN(EOMONTH((V$2-0),1)+DAY(Expenses!$E6),EOMONTH((V$2-0),2)))&lt;=(V$3-0))*((MIN(EOMONTH((V$2-0),1)+DAY(Expenses!$E6),EOMONTH((V$2-0),2)))&gt;=Expenses!$E6)*((MIN(EOMONTH((V$2-0),1)+DAY(Expenses!$E6),EOMONTH((V$2-0),2)))&lt;=IF(Expenses!$F6="",DATE(9999,1,1),Expenses!$F6))),IF((Expenses!$E6&gt;=(V$2-0))*(Expenses!$E6&lt;=(V$3-0))=1,Expenses!$D6,0)))</f>
        <v/>
      </c>
      <c r="W30" s="22">
        <f>IF(OR(Expenses!$D6="",Expenses!$E6=""),0,IF(Expenses!$C6="Monthly",Expenses!$D6*(((MIN(DATE(YEAR((W$2-0)),MONTH((W$2-0)),1)+DAY(Expenses!$E6)-1,EOMONTH((W$2-0),0)))&gt;=(W$2-0))*((MIN(DATE(YEAR((W$2-0)),MONTH((W$2-0)),1)+DAY(Expenses!$E6)-1,EOMONTH((W$2-0),0)))&lt;=(W$3-0))*((MIN(DATE(YEAR((W$2-0)),MONTH((W$2-0)),1)+DAY(Expenses!$E6)-1,EOMONTH((W$2-0),0)))&gt;=Expenses!$E6)*((MIN(DATE(YEAR((W$2-0)),MONTH((W$2-0)),1)+DAY(Expenses!$E6)-1,EOMONTH((W$2-0),0)))&lt;=IF(Expenses!$F6="",DATE(9999,1,1),Expenses!$F6))+((MIN(EOMONTH((W$2-0),0)+DAY(Expenses!$E6),EOMONTH((W$2-0),1)))&gt;=(W$2-0))*((MIN(EOMONTH((W$2-0),0)+DAY(Expenses!$E6),EOMONTH((W$2-0),1)))&lt;=(W$3-0))*((MIN(EOMONTH((W$2-0),0)+DAY(Expenses!$E6),EOMONTH((W$2-0),1)))&gt;=Expenses!$E6)*((MIN(EOMONTH((W$2-0),0)+DAY(Expenses!$E6),EOMONTH((W$2-0),1)))&lt;=IF(Expenses!$F6="",DATE(9999,1,1),Expenses!$F6))+((MIN(EOMONTH((W$2-0),1)+DAY(Expenses!$E6),EOMONTH((W$2-0),2)))&gt;=(W$2-0))*((MIN(EOMONTH((W$2-0),1)+DAY(Expenses!$E6),EOMONTH((W$2-0),2)))&lt;=(W$3-0))*((MIN(EOMONTH((W$2-0),1)+DAY(Expenses!$E6),EOMONTH((W$2-0),2)))&gt;=Expenses!$E6)*((MIN(EOMONTH((W$2-0),1)+DAY(Expenses!$E6),EOMONTH((W$2-0),2)))&lt;=IF(Expenses!$F6="",DATE(9999,1,1),Expenses!$F6))),IF((Expenses!$E6&gt;=(W$2-0))*(Expenses!$E6&lt;=(W$3-0))=1,Expenses!$D6,0)))</f>
        <v/>
      </c>
      <c r="X30" s="22">
        <f>IF(OR(Expenses!$D6="",Expenses!$E6=""),0,IF(Expenses!$C6="Monthly",Expenses!$D6*(((MIN(DATE(YEAR((X$2-0)),MONTH((X$2-0)),1)+DAY(Expenses!$E6)-1,EOMONTH((X$2-0),0)))&gt;=(X$2-0))*((MIN(DATE(YEAR((X$2-0)),MONTH((X$2-0)),1)+DAY(Expenses!$E6)-1,EOMONTH((X$2-0),0)))&lt;=(X$3-0))*((MIN(DATE(YEAR((X$2-0)),MONTH((X$2-0)),1)+DAY(Expenses!$E6)-1,EOMONTH((X$2-0),0)))&gt;=Expenses!$E6)*((MIN(DATE(YEAR((X$2-0)),MONTH((X$2-0)),1)+DAY(Expenses!$E6)-1,EOMONTH((X$2-0),0)))&lt;=IF(Expenses!$F6="",DATE(9999,1,1),Expenses!$F6))+((MIN(EOMONTH((X$2-0),0)+DAY(Expenses!$E6),EOMONTH((X$2-0),1)))&gt;=(X$2-0))*((MIN(EOMONTH((X$2-0),0)+DAY(Expenses!$E6),EOMONTH((X$2-0),1)))&lt;=(X$3-0))*((MIN(EOMONTH((X$2-0),0)+DAY(Expenses!$E6),EOMONTH((X$2-0),1)))&gt;=Expenses!$E6)*((MIN(EOMONTH((X$2-0),0)+DAY(Expenses!$E6),EOMONTH((X$2-0),1)))&lt;=IF(Expenses!$F6="",DATE(9999,1,1),Expenses!$F6))+((MIN(EOMONTH((X$2-0),1)+DAY(Expenses!$E6),EOMONTH((X$2-0),2)))&gt;=(X$2-0))*((MIN(EOMONTH((X$2-0),1)+DAY(Expenses!$E6),EOMONTH((X$2-0),2)))&lt;=(X$3-0))*((MIN(EOMONTH((X$2-0),1)+DAY(Expenses!$E6),EOMONTH((X$2-0),2)))&gt;=Expenses!$E6)*((MIN(EOMONTH((X$2-0),1)+DAY(Expenses!$E6),EOMONTH((X$2-0),2)))&lt;=IF(Expenses!$F6="",DATE(9999,1,1),Expenses!$F6))),IF((Expenses!$E6&gt;=(X$2-0))*(Expenses!$E6&lt;=(X$3-0))=1,Expenses!$D6,0)))</f>
        <v/>
      </c>
      <c r="Y30" s="22">
        <f>IF(OR(Expenses!$D6="",Expenses!$E6=""),0,IF(Expenses!$C6="Monthly",Expenses!$D6*(((MIN(DATE(YEAR((Y$2-0)),MONTH((Y$2-0)),1)+DAY(Expenses!$E6)-1,EOMONTH((Y$2-0),0)))&gt;=(Y$2-0))*((MIN(DATE(YEAR((Y$2-0)),MONTH((Y$2-0)),1)+DAY(Expenses!$E6)-1,EOMONTH((Y$2-0),0)))&lt;=(Y$3-0))*((MIN(DATE(YEAR((Y$2-0)),MONTH((Y$2-0)),1)+DAY(Expenses!$E6)-1,EOMONTH((Y$2-0),0)))&gt;=Expenses!$E6)*((MIN(DATE(YEAR((Y$2-0)),MONTH((Y$2-0)),1)+DAY(Expenses!$E6)-1,EOMONTH((Y$2-0),0)))&lt;=IF(Expenses!$F6="",DATE(9999,1,1),Expenses!$F6))+((MIN(EOMONTH((Y$2-0),0)+DAY(Expenses!$E6),EOMONTH((Y$2-0),1)))&gt;=(Y$2-0))*((MIN(EOMONTH((Y$2-0),0)+DAY(Expenses!$E6),EOMONTH((Y$2-0),1)))&lt;=(Y$3-0))*((MIN(EOMONTH((Y$2-0),0)+DAY(Expenses!$E6),EOMONTH((Y$2-0),1)))&gt;=Expenses!$E6)*((MIN(EOMONTH((Y$2-0),0)+DAY(Expenses!$E6),EOMONTH((Y$2-0),1)))&lt;=IF(Expenses!$F6="",DATE(9999,1,1),Expenses!$F6))+((MIN(EOMONTH((Y$2-0),1)+DAY(Expenses!$E6),EOMONTH((Y$2-0),2)))&gt;=(Y$2-0))*((MIN(EOMONTH((Y$2-0),1)+DAY(Expenses!$E6),EOMONTH((Y$2-0),2)))&lt;=(Y$3-0))*((MIN(EOMONTH((Y$2-0),1)+DAY(Expenses!$E6),EOMONTH((Y$2-0),2)))&gt;=Expenses!$E6)*((MIN(EOMONTH((Y$2-0),1)+DAY(Expenses!$E6),EOMONTH((Y$2-0),2)))&lt;=IF(Expenses!$F6="",DATE(9999,1,1),Expenses!$F6))),IF((Expenses!$E6&gt;=(Y$2-0))*(Expenses!$E6&lt;=(Y$3-0))=1,Expenses!$D6,0)))</f>
        <v/>
      </c>
      <c r="Z30" s="22">
        <f>IF(OR(Expenses!$D6="",Expenses!$E6=""),0,IF(Expenses!$C6="Monthly",Expenses!$D6*(((MIN(DATE(YEAR((Z$2-0)),MONTH((Z$2-0)),1)+DAY(Expenses!$E6)-1,EOMONTH((Z$2-0),0)))&gt;=(Z$2-0))*((MIN(DATE(YEAR((Z$2-0)),MONTH((Z$2-0)),1)+DAY(Expenses!$E6)-1,EOMONTH((Z$2-0),0)))&lt;=(Z$3-0))*((MIN(DATE(YEAR((Z$2-0)),MONTH((Z$2-0)),1)+DAY(Expenses!$E6)-1,EOMONTH((Z$2-0),0)))&gt;=Expenses!$E6)*((MIN(DATE(YEAR((Z$2-0)),MONTH((Z$2-0)),1)+DAY(Expenses!$E6)-1,EOMONTH((Z$2-0),0)))&lt;=IF(Expenses!$F6="",DATE(9999,1,1),Expenses!$F6))+((MIN(EOMONTH((Z$2-0),0)+DAY(Expenses!$E6),EOMONTH((Z$2-0),1)))&gt;=(Z$2-0))*((MIN(EOMONTH((Z$2-0),0)+DAY(Expenses!$E6),EOMONTH((Z$2-0),1)))&lt;=(Z$3-0))*((MIN(EOMONTH((Z$2-0),0)+DAY(Expenses!$E6),EOMONTH((Z$2-0),1)))&gt;=Expenses!$E6)*((MIN(EOMONTH((Z$2-0),0)+DAY(Expenses!$E6),EOMONTH((Z$2-0),1)))&lt;=IF(Expenses!$F6="",DATE(9999,1,1),Expenses!$F6))+((MIN(EOMONTH((Z$2-0),1)+DAY(Expenses!$E6),EOMONTH((Z$2-0),2)))&gt;=(Z$2-0))*((MIN(EOMONTH((Z$2-0),1)+DAY(Expenses!$E6),EOMONTH((Z$2-0),2)))&lt;=(Z$3-0))*((MIN(EOMONTH((Z$2-0),1)+DAY(Expenses!$E6),EOMONTH((Z$2-0),2)))&gt;=Expenses!$E6)*((MIN(EOMONTH((Z$2-0),1)+DAY(Expenses!$E6),EOMONTH((Z$2-0),2)))&lt;=IF(Expenses!$F6="",DATE(9999,1,1),Expenses!$F6))),IF((Expenses!$E6&gt;=(Z$2-0))*(Expenses!$E6&lt;=(Z$3-0))=1,Expenses!$D6,0)))</f>
        <v/>
      </c>
      <c r="AA30" s="22">
        <f>IF(OR(Expenses!$D6="",Expenses!$E6=""),0,IF(Expenses!$C6="Monthly",Expenses!$D6*(((MIN(DATE(YEAR((AA$2-0)),MONTH((AA$2-0)),1)+DAY(Expenses!$E6)-1,EOMONTH((AA$2-0),0)))&gt;=(AA$2-0))*((MIN(DATE(YEAR((AA$2-0)),MONTH((AA$2-0)),1)+DAY(Expenses!$E6)-1,EOMONTH((AA$2-0),0)))&lt;=(AA$3-0))*((MIN(DATE(YEAR((AA$2-0)),MONTH((AA$2-0)),1)+DAY(Expenses!$E6)-1,EOMONTH((AA$2-0),0)))&gt;=Expenses!$E6)*((MIN(DATE(YEAR((AA$2-0)),MONTH((AA$2-0)),1)+DAY(Expenses!$E6)-1,EOMONTH((AA$2-0),0)))&lt;=IF(Expenses!$F6="",DATE(9999,1,1),Expenses!$F6))+((MIN(EOMONTH((AA$2-0),0)+DAY(Expenses!$E6),EOMONTH((AA$2-0),1)))&gt;=(AA$2-0))*((MIN(EOMONTH((AA$2-0),0)+DAY(Expenses!$E6),EOMONTH((AA$2-0),1)))&lt;=(AA$3-0))*((MIN(EOMONTH((AA$2-0),0)+DAY(Expenses!$E6),EOMONTH((AA$2-0),1)))&gt;=Expenses!$E6)*((MIN(EOMONTH((AA$2-0),0)+DAY(Expenses!$E6),EOMONTH((AA$2-0),1)))&lt;=IF(Expenses!$F6="",DATE(9999,1,1),Expenses!$F6))+((MIN(EOMONTH((AA$2-0),1)+DAY(Expenses!$E6),EOMONTH((AA$2-0),2)))&gt;=(AA$2-0))*((MIN(EOMONTH((AA$2-0),1)+DAY(Expenses!$E6),EOMONTH((AA$2-0),2)))&lt;=(AA$3-0))*((MIN(EOMONTH((AA$2-0),1)+DAY(Expenses!$E6),EOMONTH((AA$2-0),2)))&gt;=Expenses!$E6)*((MIN(EOMONTH((AA$2-0),1)+DAY(Expenses!$E6),EOMONTH((AA$2-0),2)))&lt;=IF(Expenses!$F6="",DATE(9999,1,1),Expenses!$F6))),IF((Expenses!$E6&gt;=(AA$2-0))*(Expenses!$E6&lt;=(AA$3-0))=1,Expenses!$D6,0)))</f>
        <v/>
      </c>
      <c r="AB30" s="22">
        <f>IF(OR(Expenses!$D6="",Expenses!$E6=""),0,IF(Expenses!$C6="Monthly",Expenses!$D6*(((MIN(DATE(YEAR((AB$2-0)),MONTH((AB$2-0)),1)+DAY(Expenses!$E6)-1,EOMONTH((AB$2-0),0)))&gt;=(AB$2-0))*((MIN(DATE(YEAR((AB$2-0)),MONTH((AB$2-0)),1)+DAY(Expenses!$E6)-1,EOMONTH((AB$2-0),0)))&lt;=(AB$3-0))*((MIN(DATE(YEAR((AB$2-0)),MONTH((AB$2-0)),1)+DAY(Expenses!$E6)-1,EOMONTH((AB$2-0),0)))&gt;=Expenses!$E6)*((MIN(DATE(YEAR((AB$2-0)),MONTH((AB$2-0)),1)+DAY(Expenses!$E6)-1,EOMONTH((AB$2-0),0)))&lt;=IF(Expenses!$F6="",DATE(9999,1,1),Expenses!$F6))+((MIN(EOMONTH((AB$2-0),0)+DAY(Expenses!$E6),EOMONTH((AB$2-0),1)))&gt;=(AB$2-0))*((MIN(EOMONTH((AB$2-0),0)+DAY(Expenses!$E6),EOMONTH((AB$2-0),1)))&lt;=(AB$3-0))*((MIN(EOMONTH((AB$2-0),0)+DAY(Expenses!$E6),EOMONTH((AB$2-0),1)))&gt;=Expenses!$E6)*((MIN(EOMONTH((AB$2-0),0)+DAY(Expenses!$E6),EOMONTH((AB$2-0),1)))&lt;=IF(Expenses!$F6="",DATE(9999,1,1),Expenses!$F6))+((MIN(EOMONTH((AB$2-0),1)+DAY(Expenses!$E6),EOMONTH((AB$2-0),2)))&gt;=(AB$2-0))*((MIN(EOMONTH((AB$2-0),1)+DAY(Expenses!$E6),EOMONTH((AB$2-0),2)))&lt;=(AB$3-0))*((MIN(EOMONTH((AB$2-0),1)+DAY(Expenses!$E6),EOMONTH((AB$2-0),2)))&gt;=Expenses!$E6)*((MIN(EOMONTH((AB$2-0),1)+DAY(Expenses!$E6),EOMONTH((AB$2-0),2)))&lt;=IF(Expenses!$F6="",DATE(9999,1,1),Expenses!$F6))),IF((Expenses!$E6&gt;=(AB$2-0))*(Expenses!$E6&lt;=(AB$3-0))=1,Expenses!$D6,0)))</f>
        <v/>
      </c>
    </row>
    <row r="31" ht="15" customHeight="1" s="23">
      <c r="A31" s="22">
        <f>IF(Expenses!$B7="","",Expenses!$B7)</f>
        <v/>
      </c>
      <c r="B31" s="22">
        <f>IF(Expenses!$A7="","",Expenses!$A7)</f>
        <v/>
      </c>
      <c r="C31" s="22">
        <f>IF(OR(Expenses!$D7="",Expenses!$E7=""),0,IF(Expenses!$C7="Monthly",Expenses!$D7*(((MIN(DATE(YEAR((C$2-0)),MONTH((C$2-0)),1)+DAY(Expenses!$E7)-1,EOMONTH((C$2-0),0)))&gt;=(C$2-0))*((MIN(DATE(YEAR((C$2-0)),MONTH((C$2-0)),1)+DAY(Expenses!$E7)-1,EOMONTH((C$2-0),0)))&lt;=(C$3-0))*((MIN(DATE(YEAR((C$2-0)),MONTH((C$2-0)),1)+DAY(Expenses!$E7)-1,EOMONTH((C$2-0),0)))&gt;=Expenses!$E7)*((MIN(DATE(YEAR((C$2-0)),MONTH((C$2-0)),1)+DAY(Expenses!$E7)-1,EOMONTH((C$2-0),0)))&lt;=IF(Expenses!$F7="",DATE(9999,1,1),Expenses!$F7))+((MIN(EOMONTH((C$2-0),0)+DAY(Expenses!$E7),EOMONTH((C$2-0),1)))&gt;=(C$2-0))*((MIN(EOMONTH((C$2-0),0)+DAY(Expenses!$E7),EOMONTH((C$2-0),1)))&lt;=(C$3-0))*((MIN(EOMONTH((C$2-0),0)+DAY(Expenses!$E7),EOMONTH((C$2-0),1)))&gt;=Expenses!$E7)*((MIN(EOMONTH((C$2-0),0)+DAY(Expenses!$E7),EOMONTH((C$2-0),1)))&lt;=IF(Expenses!$F7="",DATE(9999,1,1),Expenses!$F7))+((MIN(EOMONTH((C$2-0),1)+DAY(Expenses!$E7),EOMONTH((C$2-0),2)))&gt;=(C$2-0))*((MIN(EOMONTH((C$2-0),1)+DAY(Expenses!$E7),EOMONTH((C$2-0),2)))&lt;=(C$3-0))*((MIN(EOMONTH((C$2-0),1)+DAY(Expenses!$E7),EOMONTH((C$2-0),2)))&gt;=Expenses!$E7)*((MIN(EOMONTH((C$2-0),1)+DAY(Expenses!$E7),EOMONTH((C$2-0),2)))&lt;=IF(Expenses!$F7="",DATE(9999,1,1),Expenses!$F7))),IF((Expenses!$E7&gt;=(C$2-0))*(Expenses!$E7&lt;=(C$3-0))=1,Expenses!$D7,0)))</f>
        <v/>
      </c>
      <c r="D31" s="22">
        <f>IF(OR(Expenses!$D7="",Expenses!$E7=""),0,IF(Expenses!$C7="Monthly",Expenses!$D7*(((MIN(DATE(YEAR((D$2-0)),MONTH((D$2-0)),1)+DAY(Expenses!$E7)-1,EOMONTH((D$2-0),0)))&gt;=(D$2-0))*((MIN(DATE(YEAR((D$2-0)),MONTH((D$2-0)),1)+DAY(Expenses!$E7)-1,EOMONTH((D$2-0),0)))&lt;=(D$3-0))*((MIN(DATE(YEAR((D$2-0)),MONTH((D$2-0)),1)+DAY(Expenses!$E7)-1,EOMONTH((D$2-0),0)))&gt;=Expenses!$E7)*((MIN(DATE(YEAR((D$2-0)),MONTH((D$2-0)),1)+DAY(Expenses!$E7)-1,EOMONTH((D$2-0),0)))&lt;=IF(Expenses!$F7="",DATE(9999,1,1),Expenses!$F7))+((MIN(EOMONTH((D$2-0),0)+DAY(Expenses!$E7),EOMONTH((D$2-0),1)))&gt;=(D$2-0))*((MIN(EOMONTH((D$2-0),0)+DAY(Expenses!$E7),EOMONTH((D$2-0),1)))&lt;=(D$3-0))*((MIN(EOMONTH((D$2-0),0)+DAY(Expenses!$E7),EOMONTH((D$2-0),1)))&gt;=Expenses!$E7)*((MIN(EOMONTH((D$2-0),0)+DAY(Expenses!$E7),EOMONTH((D$2-0),1)))&lt;=IF(Expenses!$F7="",DATE(9999,1,1),Expenses!$F7))+((MIN(EOMONTH((D$2-0),1)+DAY(Expenses!$E7),EOMONTH((D$2-0),2)))&gt;=(D$2-0))*((MIN(EOMONTH((D$2-0),1)+DAY(Expenses!$E7),EOMONTH((D$2-0),2)))&lt;=(D$3-0))*((MIN(EOMONTH((D$2-0),1)+DAY(Expenses!$E7),EOMONTH((D$2-0),2)))&gt;=Expenses!$E7)*((MIN(EOMONTH((D$2-0),1)+DAY(Expenses!$E7),EOMONTH((D$2-0),2)))&lt;=IF(Expenses!$F7="",DATE(9999,1,1),Expenses!$F7))),IF((Expenses!$E7&gt;=(D$2-0))*(Expenses!$E7&lt;=(D$3-0))=1,Expenses!$D7,0)))</f>
        <v/>
      </c>
      <c r="E31" s="22">
        <f>IF(OR(Expenses!$D7="",Expenses!$E7=""),0,IF(Expenses!$C7="Monthly",Expenses!$D7*(((MIN(DATE(YEAR((E$2-0)),MONTH((E$2-0)),1)+DAY(Expenses!$E7)-1,EOMONTH((E$2-0),0)))&gt;=(E$2-0))*((MIN(DATE(YEAR((E$2-0)),MONTH((E$2-0)),1)+DAY(Expenses!$E7)-1,EOMONTH((E$2-0),0)))&lt;=(E$3-0))*((MIN(DATE(YEAR((E$2-0)),MONTH((E$2-0)),1)+DAY(Expenses!$E7)-1,EOMONTH((E$2-0),0)))&gt;=Expenses!$E7)*((MIN(DATE(YEAR((E$2-0)),MONTH((E$2-0)),1)+DAY(Expenses!$E7)-1,EOMONTH((E$2-0),0)))&lt;=IF(Expenses!$F7="",DATE(9999,1,1),Expenses!$F7))+((MIN(EOMONTH((E$2-0),0)+DAY(Expenses!$E7),EOMONTH((E$2-0),1)))&gt;=(E$2-0))*((MIN(EOMONTH((E$2-0),0)+DAY(Expenses!$E7),EOMONTH((E$2-0),1)))&lt;=(E$3-0))*((MIN(EOMONTH((E$2-0),0)+DAY(Expenses!$E7),EOMONTH((E$2-0),1)))&gt;=Expenses!$E7)*((MIN(EOMONTH((E$2-0),0)+DAY(Expenses!$E7),EOMONTH((E$2-0),1)))&lt;=IF(Expenses!$F7="",DATE(9999,1,1),Expenses!$F7))+((MIN(EOMONTH((E$2-0),1)+DAY(Expenses!$E7),EOMONTH((E$2-0),2)))&gt;=(E$2-0))*((MIN(EOMONTH((E$2-0),1)+DAY(Expenses!$E7),EOMONTH((E$2-0),2)))&lt;=(E$3-0))*((MIN(EOMONTH((E$2-0),1)+DAY(Expenses!$E7),EOMONTH((E$2-0),2)))&gt;=Expenses!$E7)*((MIN(EOMONTH((E$2-0),1)+DAY(Expenses!$E7),EOMONTH((E$2-0),2)))&lt;=IF(Expenses!$F7="",DATE(9999,1,1),Expenses!$F7))),IF((Expenses!$E7&gt;=(E$2-0))*(Expenses!$E7&lt;=(E$3-0))=1,Expenses!$D7,0)))</f>
        <v/>
      </c>
      <c r="F31" s="22">
        <f>IF(OR(Expenses!$D7="",Expenses!$E7=""),0,IF(Expenses!$C7="Monthly",Expenses!$D7*(((MIN(DATE(YEAR((F$2-0)),MONTH((F$2-0)),1)+DAY(Expenses!$E7)-1,EOMONTH((F$2-0),0)))&gt;=(F$2-0))*((MIN(DATE(YEAR((F$2-0)),MONTH((F$2-0)),1)+DAY(Expenses!$E7)-1,EOMONTH((F$2-0),0)))&lt;=(F$3-0))*((MIN(DATE(YEAR((F$2-0)),MONTH((F$2-0)),1)+DAY(Expenses!$E7)-1,EOMONTH((F$2-0),0)))&gt;=Expenses!$E7)*((MIN(DATE(YEAR((F$2-0)),MONTH((F$2-0)),1)+DAY(Expenses!$E7)-1,EOMONTH((F$2-0),0)))&lt;=IF(Expenses!$F7="",DATE(9999,1,1),Expenses!$F7))+((MIN(EOMONTH((F$2-0),0)+DAY(Expenses!$E7),EOMONTH((F$2-0),1)))&gt;=(F$2-0))*((MIN(EOMONTH((F$2-0),0)+DAY(Expenses!$E7),EOMONTH((F$2-0),1)))&lt;=(F$3-0))*((MIN(EOMONTH((F$2-0),0)+DAY(Expenses!$E7),EOMONTH((F$2-0),1)))&gt;=Expenses!$E7)*((MIN(EOMONTH((F$2-0),0)+DAY(Expenses!$E7),EOMONTH((F$2-0),1)))&lt;=IF(Expenses!$F7="",DATE(9999,1,1),Expenses!$F7))+((MIN(EOMONTH((F$2-0),1)+DAY(Expenses!$E7),EOMONTH((F$2-0),2)))&gt;=(F$2-0))*((MIN(EOMONTH((F$2-0),1)+DAY(Expenses!$E7),EOMONTH((F$2-0),2)))&lt;=(F$3-0))*((MIN(EOMONTH((F$2-0),1)+DAY(Expenses!$E7),EOMONTH((F$2-0),2)))&gt;=Expenses!$E7)*((MIN(EOMONTH((F$2-0),1)+DAY(Expenses!$E7),EOMONTH((F$2-0),2)))&lt;=IF(Expenses!$F7="",DATE(9999,1,1),Expenses!$F7))),IF((Expenses!$E7&gt;=(F$2-0))*(Expenses!$E7&lt;=(F$3-0))=1,Expenses!$D7,0)))</f>
        <v/>
      </c>
      <c r="G31" s="22">
        <f>IF(OR(Expenses!$D7="",Expenses!$E7=""),0,IF(Expenses!$C7="Monthly",Expenses!$D7*(((MIN(DATE(YEAR((G$2-0)),MONTH((G$2-0)),1)+DAY(Expenses!$E7)-1,EOMONTH((G$2-0),0)))&gt;=(G$2-0))*((MIN(DATE(YEAR((G$2-0)),MONTH((G$2-0)),1)+DAY(Expenses!$E7)-1,EOMONTH((G$2-0),0)))&lt;=(G$3-0))*((MIN(DATE(YEAR((G$2-0)),MONTH((G$2-0)),1)+DAY(Expenses!$E7)-1,EOMONTH((G$2-0),0)))&gt;=Expenses!$E7)*((MIN(DATE(YEAR((G$2-0)),MONTH((G$2-0)),1)+DAY(Expenses!$E7)-1,EOMONTH((G$2-0),0)))&lt;=IF(Expenses!$F7="",DATE(9999,1,1),Expenses!$F7))+((MIN(EOMONTH((G$2-0),0)+DAY(Expenses!$E7),EOMONTH((G$2-0),1)))&gt;=(G$2-0))*((MIN(EOMONTH((G$2-0),0)+DAY(Expenses!$E7),EOMONTH((G$2-0),1)))&lt;=(G$3-0))*((MIN(EOMONTH((G$2-0),0)+DAY(Expenses!$E7),EOMONTH((G$2-0),1)))&gt;=Expenses!$E7)*((MIN(EOMONTH((G$2-0),0)+DAY(Expenses!$E7),EOMONTH((G$2-0),1)))&lt;=IF(Expenses!$F7="",DATE(9999,1,1),Expenses!$F7))+((MIN(EOMONTH((G$2-0),1)+DAY(Expenses!$E7),EOMONTH((G$2-0),2)))&gt;=(G$2-0))*((MIN(EOMONTH((G$2-0),1)+DAY(Expenses!$E7),EOMONTH((G$2-0),2)))&lt;=(G$3-0))*((MIN(EOMONTH((G$2-0),1)+DAY(Expenses!$E7),EOMONTH((G$2-0),2)))&gt;=Expenses!$E7)*((MIN(EOMONTH((G$2-0),1)+DAY(Expenses!$E7),EOMONTH((G$2-0),2)))&lt;=IF(Expenses!$F7="",DATE(9999,1,1),Expenses!$F7))),IF((Expenses!$E7&gt;=(G$2-0))*(Expenses!$E7&lt;=(G$3-0))=1,Expenses!$D7,0)))</f>
        <v/>
      </c>
      <c r="H31" s="22">
        <f>IF(OR(Expenses!$D7="",Expenses!$E7=""),0,IF(Expenses!$C7="Monthly",Expenses!$D7*(((MIN(DATE(YEAR((H$2-0)),MONTH((H$2-0)),1)+DAY(Expenses!$E7)-1,EOMONTH((H$2-0),0)))&gt;=(H$2-0))*((MIN(DATE(YEAR((H$2-0)),MONTH((H$2-0)),1)+DAY(Expenses!$E7)-1,EOMONTH((H$2-0),0)))&lt;=(H$3-0))*((MIN(DATE(YEAR((H$2-0)),MONTH((H$2-0)),1)+DAY(Expenses!$E7)-1,EOMONTH((H$2-0),0)))&gt;=Expenses!$E7)*((MIN(DATE(YEAR((H$2-0)),MONTH((H$2-0)),1)+DAY(Expenses!$E7)-1,EOMONTH((H$2-0),0)))&lt;=IF(Expenses!$F7="",DATE(9999,1,1),Expenses!$F7))+((MIN(EOMONTH((H$2-0),0)+DAY(Expenses!$E7),EOMONTH((H$2-0),1)))&gt;=(H$2-0))*((MIN(EOMONTH((H$2-0),0)+DAY(Expenses!$E7),EOMONTH((H$2-0),1)))&lt;=(H$3-0))*((MIN(EOMONTH((H$2-0),0)+DAY(Expenses!$E7),EOMONTH((H$2-0),1)))&gt;=Expenses!$E7)*((MIN(EOMONTH((H$2-0),0)+DAY(Expenses!$E7),EOMONTH((H$2-0),1)))&lt;=IF(Expenses!$F7="",DATE(9999,1,1),Expenses!$F7))+((MIN(EOMONTH((H$2-0),1)+DAY(Expenses!$E7),EOMONTH((H$2-0),2)))&gt;=(H$2-0))*((MIN(EOMONTH((H$2-0),1)+DAY(Expenses!$E7),EOMONTH((H$2-0),2)))&lt;=(H$3-0))*((MIN(EOMONTH((H$2-0),1)+DAY(Expenses!$E7),EOMONTH((H$2-0),2)))&gt;=Expenses!$E7)*((MIN(EOMONTH((H$2-0),1)+DAY(Expenses!$E7),EOMONTH((H$2-0),2)))&lt;=IF(Expenses!$F7="",DATE(9999,1,1),Expenses!$F7))),IF((Expenses!$E7&gt;=(H$2-0))*(Expenses!$E7&lt;=(H$3-0))=1,Expenses!$D7,0)))</f>
        <v/>
      </c>
      <c r="I31" s="22">
        <f>IF(OR(Expenses!$D7="",Expenses!$E7=""),0,IF(Expenses!$C7="Monthly",Expenses!$D7*(((MIN(DATE(YEAR((I$2-0)),MONTH((I$2-0)),1)+DAY(Expenses!$E7)-1,EOMONTH((I$2-0),0)))&gt;=(I$2-0))*((MIN(DATE(YEAR((I$2-0)),MONTH((I$2-0)),1)+DAY(Expenses!$E7)-1,EOMONTH((I$2-0),0)))&lt;=(I$3-0))*((MIN(DATE(YEAR((I$2-0)),MONTH((I$2-0)),1)+DAY(Expenses!$E7)-1,EOMONTH((I$2-0),0)))&gt;=Expenses!$E7)*((MIN(DATE(YEAR((I$2-0)),MONTH((I$2-0)),1)+DAY(Expenses!$E7)-1,EOMONTH((I$2-0),0)))&lt;=IF(Expenses!$F7="",DATE(9999,1,1),Expenses!$F7))+((MIN(EOMONTH((I$2-0),0)+DAY(Expenses!$E7),EOMONTH((I$2-0),1)))&gt;=(I$2-0))*((MIN(EOMONTH((I$2-0),0)+DAY(Expenses!$E7),EOMONTH((I$2-0),1)))&lt;=(I$3-0))*((MIN(EOMONTH((I$2-0),0)+DAY(Expenses!$E7),EOMONTH((I$2-0),1)))&gt;=Expenses!$E7)*((MIN(EOMONTH((I$2-0),0)+DAY(Expenses!$E7),EOMONTH((I$2-0),1)))&lt;=IF(Expenses!$F7="",DATE(9999,1,1),Expenses!$F7))+((MIN(EOMONTH((I$2-0),1)+DAY(Expenses!$E7),EOMONTH((I$2-0),2)))&gt;=(I$2-0))*((MIN(EOMONTH((I$2-0),1)+DAY(Expenses!$E7),EOMONTH((I$2-0),2)))&lt;=(I$3-0))*((MIN(EOMONTH((I$2-0),1)+DAY(Expenses!$E7),EOMONTH((I$2-0),2)))&gt;=Expenses!$E7)*((MIN(EOMONTH((I$2-0),1)+DAY(Expenses!$E7),EOMONTH((I$2-0),2)))&lt;=IF(Expenses!$F7="",DATE(9999,1,1),Expenses!$F7))),IF((Expenses!$E7&gt;=(I$2-0))*(Expenses!$E7&lt;=(I$3-0))=1,Expenses!$D7,0)))</f>
        <v/>
      </c>
      <c r="J31" s="22">
        <f>IF(OR(Expenses!$D7="",Expenses!$E7=""),0,IF(Expenses!$C7="Monthly",Expenses!$D7*(((MIN(DATE(YEAR((J$2-0)),MONTH((J$2-0)),1)+DAY(Expenses!$E7)-1,EOMONTH((J$2-0),0)))&gt;=(J$2-0))*((MIN(DATE(YEAR((J$2-0)),MONTH((J$2-0)),1)+DAY(Expenses!$E7)-1,EOMONTH((J$2-0),0)))&lt;=(J$3-0))*((MIN(DATE(YEAR((J$2-0)),MONTH((J$2-0)),1)+DAY(Expenses!$E7)-1,EOMONTH((J$2-0),0)))&gt;=Expenses!$E7)*((MIN(DATE(YEAR((J$2-0)),MONTH((J$2-0)),1)+DAY(Expenses!$E7)-1,EOMONTH((J$2-0),0)))&lt;=IF(Expenses!$F7="",DATE(9999,1,1),Expenses!$F7))+((MIN(EOMONTH((J$2-0),0)+DAY(Expenses!$E7),EOMONTH((J$2-0),1)))&gt;=(J$2-0))*((MIN(EOMONTH((J$2-0),0)+DAY(Expenses!$E7),EOMONTH((J$2-0),1)))&lt;=(J$3-0))*((MIN(EOMONTH((J$2-0),0)+DAY(Expenses!$E7),EOMONTH((J$2-0),1)))&gt;=Expenses!$E7)*((MIN(EOMONTH((J$2-0),0)+DAY(Expenses!$E7),EOMONTH((J$2-0),1)))&lt;=IF(Expenses!$F7="",DATE(9999,1,1),Expenses!$F7))+((MIN(EOMONTH((J$2-0),1)+DAY(Expenses!$E7),EOMONTH((J$2-0),2)))&gt;=(J$2-0))*((MIN(EOMONTH((J$2-0),1)+DAY(Expenses!$E7),EOMONTH((J$2-0),2)))&lt;=(J$3-0))*((MIN(EOMONTH((J$2-0),1)+DAY(Expenses!$E7),EOMONTH((J$2-0),2)))&gt;=Expenses!$E7)*((MIN(EOMONTH((J$2-0),1)+DAY(Expenses!$E7),EOMONTH((J$2-0),2)))&lt;=IF(Expenses!$F7="",DATE(9999,1,1),Expenses!$F7))),IF((Expenses!$E7&gt;=(J$2-0))*(Expenses!$E7&lt;=(J$3-0))=1,Expenses!$D7,0)))</f>
        <v/>
      </c>
      <c r="K31" s="22">
        <f>IF(OR(Expenses!$D7="",Expenses!$E7=""),0,IF(Expenses!$C7="Monthly",Expenses!$D7*(((MIN(DATE(YEAR((K$2-0)),MONTH((K$2-0)),1)+DAY(Expenses!$E7)-1,EOMONTH((K$2-0),0)))&gt;=(K$2-0))*((MIN(DATE(YEAR((K$2-0)),MONTH((K$2-0)),1)+DAY(Expenses!$E7)-1,EOMONTH((K$2-0),0)))&lt;=(K$3-0))*((MIN(DATE(YEAR((K$2-0)),MONTH((K$2-0)),1)+DAY(Expenses!$E7)-1,EOMONTH((K$2-0),0)))&gt;=Expenses!$E7)*((MIN(DATE(YEAR((K$2-0)),MONTH((K$2-0)),1)+DAY(Expenses!$E7)-1,EOMONTH((K$2-0),0)))&lt;=IF(Expenses!$F7="",DATE(9999,1,1),Expenses!$F7))+((MIN(EOMONTH((K$2-0),0)+DAY(Expenses!$E7),EOMONTH((K$2-0),1)))&gt;=(K$2-0))*((MIN(EOMONTH((K$2-0),0)+DAY(Expenses!$E7),EOMONTH((K$2-0),1)))&lt;=(K$3-0))*((MIN(EOMONTH((K$2-0),0)+DAY(Expenses!$E7),EOMONTH((K$2-0),1)))&gt;=Expenses!$E7)*((MIN(EOMONTH((K$2-0),0)+DAY(Expenses!$E7),EOMONTH((K$2-0),1)))&lt;=IF(Expenses!$F7="",DATE(9999,1,1),Expenses!$F7))+((MIN(EOMONTH((K$2-0),1)+DAY(Expenses!$E7),EOMONTH((K$2-0),2)))&gt;=(K$2-0))*((MIN(EOMONTH((K$2-0),1)+DAY(Expenses!$E7),EOMONTH((K$2-0),2)))&lt;=(K$3-0))*((MIN(EOMONTH((K$2-0),1)+DAY(Expenses!$E7),EOMONTH((K$2-0),2)))&gt;=Expenses!$E7)*((MIN(EOMONTH((K$2-0),1)+DAY(Expenses!$E7),EOMONTH((K$2-0),2)))&lt;=IF(Expenses!$F7="",DATE(9999,1,1),Expenses!$F7))),IF((Expenses!$E7&gt;=(K$2-0))*(Expenses!$E7&lt;=(K$3-0))=1,Expenses!$D7,0)))</f>
        <v/>
      </c>
      <c r="L31" s="22">
        <f>IF(OR(Expenses!$D7="",Expenses!$E7=""),0,IF(Expenses!$C7="Monthly",Expenses!$D7*(((MIN(DATE(YEAR((L$2-0)),MONTH((L$2-0)),1)+DAY(Expenses!$E7)-1,EOMONTH((L$2-0),0)))&gt;=(L$2-0))*((MIN(DATE(YEAR((L$2-0)),MONTH((L$2-0)),1)+DAY(Expenses!$E7)-1,EOMONTH((L$2-0),0)))&lt;=(L$3-0))*((MIN(DATE(YEAR((L$2-0)),MONTH((L$2-0)),1)+DAY(Expenses!$E7)-1,EOMONTH((L$2-0),0)))&gt;=Expenses!$E7)*((MIN(DATE(YEAR((L$2-0)),MONTH((L$2-0)),1)+DAY(Expenses!$E7)-1,EOMONTH((L$2-0),0)))&lt;=IF(Expenses!$F7="",DATE(9999,1,1),Expenses!$F7))+((MIN(EOMONTH((L$2-0),0)+DAY(Expenses!$E7),EOMONTH((L$2-0),1)))&gt;=(L$2-0))*((MIN(EOMONTH((L$2-0),0)+DAY(Expenses!$E7),EOMONTH((L$2-0),1)))&lt;=(L$3-0))*((MIN(EOMONTH((L$2-0),0)+DAY(Expenses!$E7),EOMONTH((L$2-0),1)))&gt;=Expenses!$E7)*((MIN(EOMONTH((L$2-0),0)+DAY(Expenses!$E7),EOMONTH((L$2-0),1)))&lt;=IF(Expenses!$F7="",DATE(9999,1,1),Expenses!$F7))+((MIN(EOMONTH((L$2-0),1)+DAY(Expenses!$E7),EOMONTH((L$2-0),2)))&gt;=(L$2-0))*((MIN(EOMONTH((L$2-0),1)+DAY(Expenses!$E7),EOMONTH((L$2-0),2)))&lt;=(L$3-0))*((MIN(EOMONTH((L$2-0),1)+DAY(Expenses!$E7),EOMONTH((L$2-0),2)))&gt;=Expenses!$E7)*((MIN(EOMONTH((L$2-0),1)+DAY(Expenses!$E7),EOMONTH((L$2-0),2)))&lt;=IF(Expenses!$F7="",DATE(9999,1,1),Expenses!$F7))),IF((Expenses!$E7&gt;=(L$2-0))*(Expenses!$E7&lt;=(L$3-0))=1,Expenses!$D7,0)))</f>
        <v/>
      </c>
      <c r="M31" s="22">
        <f>IF(OR(Expenses!$D7="",Expenses!$E7=""),0,IF(Expenses!$C7="Monthly",Expenses!$D7*(((MIN(DATE(YEAR((M$2-0)),MONTH((M$2-0)),1)+DAY(Expenses!$E7)-1,EOMONTH((M$2-0),0)))&gt;=(M$2-0))*((MIN(DATE(YEAR((M$2-0)),MONTH((M$2-0)),1)+DAY(Expenses!$E7)-1,EOMONTH((M$2-0),0)))&lt;=(M$3-0))*((MIN(DATE(YEAR((M$2-0)),MONTH((M$2-0)),1)+DAY(Expenses!$E7)-1,EOMONTH((M$2-0),0)))&gt;=Expenses!$E7)*((MIN(DATE(YEAR((M$2-0)),MONTH((M$2-0)),1)+DAY(Expenses!$E7)-1,EOMONTH((M$2-0),0)))&lt;=IF(Expenses!$F7="",DATE(9999,1,1),Expenses!$F7))+((MIN(EOMONTH((M$2-0),0)+DAY(Expenses!$E7),EOMONTH((M$2-0),1)))&gt;=(M$2-0))*((MIN(EOMONTH((M$2-0),0)+DAY(Expenses!$E7),EOMONTH((M$2-0),1)))&lt;=(M$3-0))*((MIN(EOMONTH((M$2-0),0)+DAY(Expenses!$E7),EOMONTH((M$2-0),1)))&gt;=Expenses!$E7)*((MIN(EOMONTH((M$2-0),0)+DAY(Expenses!$E7),EOMONTH((M$2-0),1)))&lt;=IF(Expenses!$F7="",DATE(9999,1,1),Expenses!$F7))+((MIN(EOMONTH((M$2-0),1)+DAY(Expenses!$E7),EOMONTH((M$2-0),2)))&gt;=(M$2-0))*((MIN(EOMONTH((M$2-0),1)+DAY(Expenses!$E7),EOMONTH((M$2-0),2)))&lt;=(M$3-0))*((MIN(EOMONTH((M$2-0),1)+DAY(Expenses!$E7),EOMONTH((M$2-0),2)))&gt;=Expenses!$E7)*((MIN(EOMONTH((M$2-0),1)+DAY(Expenses!$E7),EOMONTH((M$2-0),2)))&lt;=IF(Expenses!$F7="",DATE(9999,1,1),Expenses!$F7))),IF((Expenses!$E7&gt;=(M$2-0))*(Expenses!$E7&lt;=(M$3-0))=1,Expenses!$D7,0)))</f>
        <v/>
      </c>
      <c r="N31" s="22">
        <f>IF(OR(Expenses!$D7="",Expenses!$E7=""),0,IF(Expenses!$C7="Monthly",Expenses!$D7*(((MIN(DATE(YEAR((N$2-0)),MONTH((N$2-0)),1)+DAY(Expenses!$E7)-1,EOMONTH((N$2-0),0)))&gt;=(N$2-0))*((MIN(DATE(YEAR((N$2-0)),MONTH((N$2-0)),1)+DAY(Expenses!$E7)-1,EOMONTH((N$2-0),0)))&lt;=(N$3-0))*((MIN(DATE(YEAR((N$2-0)),MONTH((N$2-0)),1)+DAY(Expenses!$E7)-1,EOMONTH((N$2-0),0)))&gt;=Expenses!$E7)*((MIN(DATE(YEAR((N$2-0)),MONTH((N$2-0)),1)+DAY(Expenses!$E7)-1,EOMONTH((N$2-0),0)))&lt;=IF(Expenses!$F7="",DATE(9999,1,1),Expenses!$F7))+((MIN(EOMONTH((N$2-0),0)+DAY(Expenses!$E7),EOMONTH((N$2-0),1)))&gt;=(N$2-0))*((MIN(EOMONTH((N$2-0),0)+DAY(Expenses!$E7),EOMONTH((N$2-0),1)))&lt;=(N$3-0))*((MIN(EOMONTH((N$2-0),0)+DAY(Expenses!$E7),EOMONTH((N$2-0),1)))&gt;=Expenses!$E7)*((MIN(EOMONTH((N$2-0),0)+DAY(Expenses!$E7),EOMONTH((N$2-0),1)))&lt;=IF(Expenses!$F7="",DATE(9999,1,1),Expenses!$F7))+((MIN(EOMONTH((N$2-0),1)+DAY(Expenses!$E7),EOMONTH((N$2-0),2)))&gt;=(N$2-0))*((MIN(EOMONTH((N$2-0),1)+DAY(Expenses!$E7),EOMONTH((N$2-0),2)))&lt;=(N$3-0))*((MIN(EOMONTH((N$2-0),1)+DAY(Expenses!$E7),EOMONTH((N$2-0),2)))&gt;=Expenses!$E7)*((MIN(EOMONTH((N$2-0),1)+DAY(Expenses!$E7),EOMONTH((N$2-0),2)))&lt;=IF(Expenses!$F7="",DATE(9999,1,1),Expenses!$F7))),IF((Expenses!$E7&gt;=(N$2-0))*(Expenses!$E7&lt;=(N$3-0))=1,Expenses!$D7,0)))</f>
        <v/>
      </c>
      <c r="O31" s="22">
        <f>IF(OR(Expenses!$D7="",Expenses!$E7=""),0,IF(Expenses!$C7="Monthly",Expenses!$D7*(((MIN(DATE(YEAR((O$2-0)),MONTH((O$2-0)),1)+DAY(Expenses!$E7)-1,EOMONTH((O$2-0),0)))&gt;=(O$2-0))*((MIN(DATE(YEAR((O$2-0)),MONTH((O$2-0)),1)+DAY(Expenses!$E7)-1,EOMONTH((O$2-0),0)))&lt;=(O$3-0))*((MIN(DATE(YEAR((O$2-0)),MONTH((O$2-0)),1)+DAY(Expenses!$E7)-1,EOMONTH((O$2-0),0)))&gt;=Expenses!$E7)*((MIN(DATE(YEAR((O$2-0)),MONTH((O$2-0)),1)+DAY(Expenses!$E7)-1,EOMONTH((O$2-0),0)))&lt;=IF(Expenses!$F7="",DATE(9999,1,1),Expenses!$F7))+((MIN(EOMONTH((O$2-0),0)+DAY(Expenses!$E7),EOMONTH((O$2-0),1)))&gt;=(O$2-0))*((MIN(EOMONTH((O$2-0),0)+DAY(Expenses!$E7),EOMONTH((O$2-0),1)))&lt;=(O$3-0))*((MIN(EOMONTH((O$2-0),0)+DAY(Expenses!$E7),EOMONTH((O$2-0),1)))&gt;=Expenses!$E7)*((MIN(EOMONTH((O$2-0),0)+DAY(Expenses!$E7),EOMONTH((O$2-0),1)))&lt;=IF(Expenses!$F7="",DATE(9999,1,1),Expenses!$F7))+((MIN(EOMONTH((O$2-0),1)+DAY(Expenses!$E7),EOMONTH((O$2-0),2)))&gt;=(O$2-0))*((MIN(EOMONTH((O$2-0),1)+DAY(Expenses!$E7),EOMONTH((O$2-0),2)))&lt;=(O$3-0))*((MIN(EOMONTH((O$2-0),1)+DAY(Expenses!$E7),EOMONTH((O$2-0),2)))&gt;=Expenses!$E7)*((MIN(EOMONTH((O$2-0),1)+DAY(Expenses!$E7),EOMONTH((O$2-0),2)))&lt;=IF(Expenses!$F7="",DATE(9999,1,1),Expenses!$F7))),IF((Expenses!$E7&gt;=(O$2-0))*(Expenses!$E7&lt;=(O$3-0))=1,Expenses!$D7,0)))</f>
        <v/>
      </c>
      <c r="Q31" s="22">
        <f>IF(OR(Expenses!$D7="",Expenses!$E7=""),0,IF(Expenses!$C7="Monthly",Expenses!$D7*(((MIN(DATE(YEAR((Q$2-0)),MONTH((Q$2-0)),1)+DAY(Expenses!$E7)-1,EOMONTH((Q$2-0),0)))&gt;=(Q$2-0))*((MIN(DATE(YEAR((Q$2-0)),MONTH((Q$2-0)),1)+DAY(Expenses!$E7)-1,EOMONTH((Q$2-0),0)))&lt;=(Q$3-0))*((MIN(DATE(YEAR((Q$2-0)),MONTH((Q$2-0)),1)+DAY(Expenses!$E7)-1,EOMONTH((Q$2-0),0)))&gt;=Expenses!$E7)*((MIN(DATE(YEAR((Q$2-0)),MONTH((Q$2-0)),1)+DAY(Expenses!$E7)-1,EOMONTH((Q$2-0),0)))&lt;=IF(Expenses!$F7="",DATE(9999,1,1),Expenses!$F7))+((MIN(EOMONTH((Q$2-0),0)+DAY(Expenses!$E7),EOMONTH((Q$2-0),1)))&gt;=(Q$2-0))*((MIN(EOMONTH((Q$2-0),0)+DAY(Expenses!$E7),EOMONTH((Q$2-0),1)))&lt;=(Q$3-0))*((MIN(EOMONTH((Q$2-0),0)+DAY(Expenses!$E7),EOMONTH((Q$2-0),1)))&gt;=Expenses!$E7)*((MIN(EOMONTH((Q$2-0),0)+DAY(Expenses!$E7),EOMONTH((Q$2-0),1)))&lt;=IF(Expenses!$F7="",DATE(9999,1,1),Expenses!$F7))+((MIN(EOMONTH((Q$2-0),1)+DAY(Expenses!$E7),EOMONTH((Q$2-0),2)))&gt;=(Q$2-0))*((MIN(EOMONTH((Q$2-0),1)+DAY(Expenses!$E7),EOMONTH((Q$2-0),2)))&lt;=(Q$3-0))*((MIN(EOMONTH((Q$2-0),1)+DAY(Expenses!$E7),EOMONTH((Q$2-0),2)))&gt;=Expenses!$E7)*((MIN(EOMONTH((Q$2-0),1)+DAY(Expenses!$E7),EOMONTH((Q$2-0),2)))&lt;=IF(Expenses!$F7="",DATE(9999,1,1),Expenses!$F7))),IF((Expenses!$E7&gt;=(Q$2-0))*(Expenses!$E7&lt;=(Q$3-0))=1,Expenses!$D7,0)))</f>
        <v/>
      </c>
      <c r="R31" s="22">
        <f>IF(OR(Expenses!$D7="",Expenses!$E7=""),0,IF(Expenses!$C7="Monthly",Expenses!$D7*(((MIN(DATE(YEAR((R$2-0)),MONTH((R$2-0)),1)+DAY(Expenses!$E7)-1,EOMONTH((R$2-0),0)))&gt;=(R$2-0))*((MIN(DATE(YEAR((R$2-0)),MONTH((R$2-0)),1)+DAY(Expenses!$E7)-1,EOMONTH((R$2-0),0)))&lt;=(R$3-0))*((MIN(DATE(YEAR((R$2-0)),MONTH((R$2-0)),1)+DAY(Expenses!$E7)-1,EOMONTH((R$2-0),0)))&gt;=Expenses!$E7)*((MIN(DATE(YEAR((R$2-0)),MONTH((R$2-0)),1)+DAY(Expenses!$E7)-1,EOMONTH((R$2-0),0)))&lt;=IF(Expenses!$F7="",DATE(9999,1,1),Expenses!$F7))+((MIN(EOMONTH((R$2-0),0)+DAY(Expenses!$E7),EOMONTH((R$2-0),1)))&gt;=(R$2-0))*((MIN(EOMONTH((R$2-0),0)+DAY(Expenses!$E7),EOMONTH((R$2-0),1)))&lt;=(R$3-0))*((MIN(EOMONTH((R$2-0),0)+DAY(Expenses!$E7),EOMONTH((R$2-0),1)))&gt;=Expenses!$E7)*((MIN(EOMONTH((R$2-0),0)+DAY(Expenses!$E7),EOMONTH((R$2-0),1)))&lt;=IF(Expenses!$F7="",DATE(9999,1,1),Expenses!$F7))+((MIN(EOMONTH((R$2-0),1)+DAY(Expenses!$E7),EOMONTH((R$2-0),2)))&gt;=(R$2-0))*((MIN(EOMONTH((R$2-0),1)+DAY(Expenses!$E7),EOMONTH((R$2-0),2)))&lt;=(R$3-0))*((MIN(EOMONTH((R$2-0),1)+DAY(Expenses!$E7),EOMONTH((R$2-0),2)))&gt;=Expenses!$E7)*((MIN(EOMONTH((R$2-0),1)+DAY(Expenses!$E7),EOMONTH((R$2-0),2)))&lt;=IF(Expenses!$F7="",DATE(9999,1,1),Expenses!$F7))),IF((Expenses!$E7&gt;=(R$2-0))*(Expenses!$E7&lt;=(R$3-0))=1,Expenses!$D7,0)))</f>
        <v/>
      </c>
      <c r="S31" s="22">
        <f>IF(OR(Expenses!$D7="",Expenses!$E7=""),0,IF(Expenses!$C7="Monthly",Expenses!$D7*(((MIN(DATE(YEAR((S$2-0)),MONTH((S$2-0)),1)+DAY(Expenses!$E7)-1,EOMONTH((S$2-0),0)))&gt;=(S$2-0))*((MIN(DATE(YEAR((S$2-0)),MONTH((S$2-0)),1)+DAY(Expenses!$E7)-1,EOMONTH((S$2-0),0)))&lt;=(S$3-0))*((MIN(DATE(YEAR((S$2-0)),MONTH((S$2-0)),1)+DAY(Expenses!$E7)-1,EOMONTH((S$2-0),0)))&gt;=Expenses!$E7)*((MIN(DATE(YEAR((S$2-0)),MONTH((S$2-0)),1)+DAY(Expenses!$E7)-1,EOMONTH((S$2-0),0)))&lt;=IF(Expenses!$F7="",DATE(9999,1,1),Expenses!$F7))+((MIN(EOMONTH((S$2-0),0)+DAY(Expenses!$E7),EOMONTH((S$2-0),1)))&gt;=(S$2-0))*((MIN(EOMONTH((S$2-0),0)+DAY(Expenses!$E7),EOMONTH((S$2-0),1)))&lt;=(S$3-0))*((MIN(EOMONTH((S$2-0),0)+DAY(Expenses!$E7),EOMONTH((S$2-0),1)))&gt;=Expenses!$E7)*((MIN(EOMONTH((S$2-0),0)+DAY(Expenses!$E7),EOMONTH((S$2-0),1)))&lt;=IF(Expenses!$F7="",DATE(9999,1,1),Expenses!$F7))+((MIN(EOMONTH((S$2-0),1)+DAY(Expenses!$E7),EOMONTH((S$2-0),2)))&gt;=(S$2-0))*((MIN(EOMONTH((S$2-0),1)+DAY(Expenses!$E7),EOMONTH((S$2-0),2)))&lt;=(S$3-0))*((MIN(EOMONTH((S$2-0),1)+DAY(Expenses!$E7),EOMONTH((S$2-0),2)))&gt;=Expenses!$E7)*((MIN(EOMONTH((S$2-0),1)+DAY(Expenses!$E7),EOMONTH((S$2-0),2)))&lt;=IF(Expenses!$F7="",DATE(9999,1,1),Expenses!$F7))),IF((Expenses!$E7&gt;=(S$2-0))*(Expenses!$E7&lt;=(S$3-0))=1,Expenses!$D7,0)))</f>
        <v/>
      </c>
      <c r="T31" s="22">
        <f>IF(OR(Expenses!$D7="",Expenses!$E7=""),0,IF(Expenses!$C7="Monthly",Expenses!$D7*(((MIN(DATE(YEAR((T$2-0)),MONTH((T$2-0)),1)+DAY(Expenses!$E7)-1,EOMONTH((T$2-0),0)))&gt;=(T$2-0))*((MIN(DATE(YEAR((T$2-0)),MONTH((T$2-0)),1)+DAY(Expenses!$E7)-1,EOMONTH((T$2-0),0)))&lt;=(T$3-0))*((MIN(DATE(YEAR((T$2-0)),MONTH((T$2-0)),1)+DAY(Expenses!$E7)-1,EOMONTH((T$2-0),0)))&gt;=Expenses!$E7)*((MIN(DATE(YEAR((T$2-0)),MONTH((T$2-0)),1)+DAY(Expenses!$E7)-1,EOMONTH((T$2-0),0)))&lt;=IF(Expenses!$F7="",DATE(9999,1,1),Expenses!$F7))+((MIN(EOMONTH((T$2-0),0)+DAY(Expenses!$E7),EOMONTH((T$2-0),1)))&gt;=(T$2-0))*((MIN(EOMONTH((T$2-0),0)+DAY(Expenses!$E7),EOMONTH((T$2-0),1)))&lt;=(T$3-0))*((MIN(EOMONTH((T$2-0),0)+DAY(Expenses!$E7),EOMONTH((T$2-0),1)))&gt;=Expenses!$E7)*((MIN(EOMONTH((T$2-0),0)+DAY(Expenses!$E7),EOMONTH((T$2-0),1)))&lt;=IF(Expenses!$F7="",DATE(9999,1,1),Expenses!$F7))+((MIN(EOMONTH((T$2-0),1)+DAY(Expenses!$E7),EOMONTH((T$2-0),2)))&gt;=(T$2-0))*((MIN(EOMONTH((T$2-0),1)+DAY(Expenses!$E7),EOMONTH((T$2-0),2)))&lt;=(T$3-0))*((MIN(EOMONTH((T$2-0),1)+DAY(Expenses!$E7),EOMONTH((T$2-0),2)))&gt;=Expenses!$E7)*((MIN(EOMONTH((T$2-0),1)+DAY(Expenses!$E7),EOMONTH((T$2-0),2)))&lt;=IF(Expenses!$F7="",DATE(9999,1,1),Expenses!$F7))),IF((Expenses!$E7&gt;=(T$2-0))*(Expenses!$E7&lt;=(T$3-0))=1,Expenses!$D7,0)))</f>
        <v/>
      </c>
      <c r="U31" s="22">
        <f>IF(OR(Expenses!$D7="",Expenses!$E7=""),0,IF(Expenses!$C7="Monthly",Expenses!$D7*(((MIN(DATE(YEAR((U$2-0)),MONTH((U$2-0)),1)+DAY(Expenses!$E7)-1,EOMONTH((U$2-0),0)))&gt;=(U$2-0))*((MIN(DATE(YEAR((U$2-0)),MONTH((U$2-0)),1)+DAY(Expenses!$E7)-1,EOMONTH((U$2-0),0)))&lt;=(U$3-0))*((MIN(DATE(YEAR((U$2-0)),MONTH((U$2-0)),1)+DAY(Expenses!$E7)-1,EOMONTH((U$2-0),0)))&gt;=Expenses!$E7)*((MIN(DATE(YEAR((U$2-0)),MONTH((U$2-0)),1)+DAY(Expenses!$E7)-1,EOMONTH((U$2-0),0)))&lt;=IF(Expenses!$F7="",DATE(9999,1,1),Expenses!$F7))+((MIN(EOMONTH((U$2-0),0)+DAY(Expenses!$E7),EOMONTH((U$2-0),1)))&gt;=(U$2-0))*((MIN(EOMONTH((U$2-0),0)+DAY(Expenses!$E7),EOMONTH((U$2-0),1)))&lt;=(U$3-0))*((MIN(EOMONTH((U$2-0),0)+DAY(Expenses!$E7),EOMONTH((U$2-0),1)))&gt;=Expenses!$E7)*((MIN(EOMONTH((U$2-0),0)+DAY(Expenses!$E7),EOMONTH((U$2-0),1)))&lt;=IF(Expenses!$F7="",DATE(9999,1,1),Expenses!$F7))+((MIN(EOMONTH((U$2-0),1)+DAY(Expenses!$E7),EOMONTH((U$2-0),2)))&gt;=(U$2-0))*((MIN(EOMONTH((U$2-0),1)+DAY(Expenses!$E7),EOMONTH((U$2-0),2)))&lt;=(U$3-0))*((MIN(EOMONTH((U$2-0),1)+DAY(Expenses!$E7),EOMONTH((U$2-0),2)))&gt;=Expenses!$E7)*((MIN(EOMONTH((U$2-0),1)+DAY(Expenses!$E7),EOMONTH((U$2-0),2)))&lt;=IF(Expenses!$F7="",DATE(9999,1,1),Expenses!$F7))),IF((Expenses!$E7&gt;=(U$2-0))*(Expenses!$E7&lt;=(U$3-0))=1,Expenses!$D7,0)))</f>
        <v/>
      </c>
      <c r="V31" s="22">
        <f>IF(OR(Expenses!$D7="",Expenses!$E7=""),0,IF(Expenses!$C7="Monthly",Expenses!$D7*(((MIN(DATE(YEAR((V$2-0)),MONTH((V$2-0)),1)+DAY(Expenses!$E7)-1,EOMONTH((V$2-0),0)))&gt;=(V$2-0))*((MIN(DATE(YEAR((V$2-0)),MONTH((V$2-0)),1)+DAY(Expenses!$E7)-1,EOMONTH((V$2-0),0)))&lt;=(V$3-0))*((MIN(DATE(YEAR((V$2-0)),MONTH((V$2-0)),1)+DAY(Expenses!$E7)-1,EOMONTH((V$2-0),0)))&gt;=Expenses!$E7)*((MIN(DATE(YEAR((V$2-0)),MONTH((V$2-0)),1)+DAY(Expenses!$E7)-1,EOMONTH((V$2-0),0)))&lt;=IF(Expenses!$F7="",DATE(9999,1,1),Expenses!$F7))+((MIN(EOMONTH((V$2-0),0)+DAY(Expenses!$E7),EOMONTH((V$2-0),1)))&gt;=(V$2-0))*((MIN(EOMONTH((V$2-0),0)+DAY(Expenses!$E7),EOMONTH((V$2-0),1)))&lt;=(V$3-0))*((MIN(EOMONTH((V$2-0),0)+DAY(Expenses!$E7),EOMONTH((V$2-0),1)))&gt;=Expenses!$E7)*((MIN(EOMONTH((V$2-0),0)+DAY(Expenses!$E7),EOMONTH((V$2-0),1)))&lt;=IF(Expenses!$F7="",DATE(9999,1,1),Expenses!$F7))+((MIN(EOMONTH((V$2-0),1)+DAY(Expenses!$E7),EOMONTH((V$2-0),2)))&gt;=(V$2-0))*((MIN(EOMONTH((V$2-0),1)+DAY(Expenses!$E7),EOMONTH((V$2-0),2)))&lt;=(V$3-0))*((MIN(EOMONTH((V$2-0),1)+DAY(Expenses!$E7),EOMONTH((V$2-0),2)))&gt;=Expenses!$E7)*((MIN(EOMONTH((V$2-0),1)+DAY(Expenses!$E7),EOMONTH((V$2-0),2)))&lt;=IF(Expenses!$F7="",DATE(9999,1,1),Expenses!$F7))),IF((Expenses!$E7&gt;=(V$2-0))*(Expenses!$E7&lt;=(V$3-0))=1,Expenses!$D7,0)))</f>
        <v/>
      </c>
      <c r="W31" s="22">
        <f>IF(OR(Expenses!$D7="",Expenses!$E7=""),0,IF(Expenses!$C7="Monthly",Expenses!$D7*(((MIN(DATE(YEAR((W$2-0)),MONTH((W$2-0)),1)+DAY(Expenses!$E7)-1,EOMONTH((W$2-0),0)))&gt;=(W$2-0))*((MIN(DATE(YEAR((W$2-0)),MONTH((W$2-0)),1)+DAY(Expenses!$E7)-1,EOMONTH((W$2-0),0)))&lt;=(W$3-0))*((MIN(DATE(YEAR((W$2-0)),MONTH((W$2-0)),1)+DAY(Expenses!$E7)-1,EOMONTH((W$2-0),0)))&gt;=Expenses!$E7)*((MIN(DATE(YEAR((W$2-0)),MONTH((W$2-0)),1)+DAY(Expenses!$E7)-1,EOMONTH((W$2-0),0)))&lt;=IF(Expenses!$F7="",DATE(9999,1,1),Expenses!$F7))+((MIN(EOMONTH((W$2-0),0)+DAY(Expenses!$E7),EOMONTH((W$2-0),1)))&gt;=(W$2-0))*((MIN(EOMONTH((W$2-0),0)+DAY(Expenses!$E7),EOMONTH((W$2-0),1)))&lt;=(W$3-0))*((MIN(EOMONTH((W$2-0),0)+DAY(Expenses!$E7),EOMONTH((W$2-0),1)))&gt;=Expenses!$E7)*((MIN(EOMONTH((W$2-0),0)+DAY(Expenses!$E7),EOMONTH((W$2-0),1)))&lt;=IF(Expenses!$F7="",DATE(9999,1,1),Expenses!$F7))+((MIN(EOMONTH((W$2-0),1)+DAY(Expenses!$E7),EOMONTH((W$2-0),2)))&gt;=(W$2-0))*((MIN(EOMONTH((W$2-0),1)+DAY(Expenses!$E7),EOMONTH((W$2-0),2)))&lt;=(W$3-0))*((MIN(EOMONTH((W$2-0),1)+DAY(Expenses!$E7),EOMONTH((W$2-0),2)))&gt;=Expenses!$E7)*((MIN(EOMONTH((W$2-0),1)+DAY(Expenses!$E7),EOMONTH((W$2-0),2)))&lt;=IF(Expenses!$F7="",DATE(9999,1,1),Expenses!$F7))),IF((Expenses!$E7&gt;=(W$2-0))*(Expenses!$E7&lt;=(W$3-0))=1,Expenses!$D7,0)))</f>
        <v/>
      </c>
      <c r="X31" s="22">
        <f>IF(OR(Expenses!$D7="",Expenses!$E7=""),0,IF(Expenses!$C7="Monthly",Expenses!$D7*(((MIN(DATE(YEAR((X$2-0)),MONTH((X$2-0)),1)+DAY(Expenses!$E7)-1,EOMONTH((X$2-0),0)))&gt;=(X$2-0))*((MIN(DATE(YEAR((X$2-0)),MONTH((X$2-0)),1)+DAY(Expenses!$E7)-1,EOMONTH((X$2-0),0)))&lt;=(X$3-0))*((MIN(DATE(YEAR((X$2-0)),MONTH((X$2-0)),1)+DAY(Expenses!$E7)-1,EOMONTH((X$2-0),0)))&gt;=Expenses!$E7)*((MIN(DATE(YEAR((X$2-0)),MONTH((X$2-0)),1)+DAY(Expenses!$E7)-1,EOMONTH((X$2-0),0)))&lt;=IF(Expenses!$F7="",DATE(9999,1,1),Expenses!$F7))+((MIN(EOMONTH((X$2-0),0)+DAY(Expenses!$E7),EOMONTH((X$2-0),1)))&gt;=(X$2-0))*((MIN(EOMONTH((X$2-0),0)+DAY(Expenses!$E7),EOMONTH((X$2-0),1)))&lt;=(X$3-0))*((MIN(EOMONTH((X$2-0),0)+DAY(Expenses!$E7),EOMONTH((X$2-0),1)))&gt;=Expenses!$E7)*((MIN(EOMONTH((X$2-0),0)+DAY(Expenses!$E7),EOMONTH((X$2-0),1)))&lt;=IF(Expenses!$F7="",DATE(9999,1,1),Expenses!$F7))+((MIN(EOMONTH((X$2-0),1)+DAY(Expenses!$E7),EOMONTH((X$2-0),2)))&gt;=(X$2-0))*((MIN(EOMONTH((X$2-0),1)+DAY(Expenses!$E7),EOMONTH((X$2-0),2)))&lt;=(X$3-0))*((MIN(EOMONTH((X$2-0),1)+DAY(Expenses!$E7),EOMONTH((X$2-0),2)))&gt;=Expenses!$E7)*((MIN(EOMONTH((X$2-0),1)+DAY(Expenses!$E7),EOMONTH((X$2-0),2)))&lt;=IF(Expenses!$F7="",DATE(9999,1,1),Expenses!$F7))),IF((Expenses!$E7&gt;=(X$2-0))*(Expenses!$E7&lt;=(X$3-0))=1,Expenses!$D7,0)))</f>
        <v/>
      </c>
      <c r="Y31" s="22">
        <f>IF(OR(Expenses!$D7="",Expenses!$E7=""),0,IF(Expenses!$C7="Monthly",Expenses!$D7*(((MIN(DATE(YEAR((Y$2-0)),MONTH((Y$2-0)),1)+DAY(Expenses!$E7)-1,EOMONTH((Y$2-0),0)))&gt;=(Y$2-0))*((MIN(DATE(YEAR((Y$2-0)),MONTH((Y$2-0)),1)+DAY(Expenses!$E7)-1,EOMONTH((Y$2-0),0)))&lt;=(Y$3-0))*((MIN(DATE(YEAR((Y$2-0)),MONTH((Y$2-0)),1)+DAY(Expenses!$E7)-1,EOMONTH((Y$2-0),0)))&gt;=Expenses!$E7)*((MIN(DATE(YEAR((Y$2-0)),MONTH((Y$2-0)),1)+DAY(Expenses!$E7)-1,EOMONTH((Y$2-0),0)))&lt;=IF(Expenses!$F7="",DATE(9999,1,1),Expenses!$F7))+((MIN(EOMONTH((Y$2-0),0)+DAY(Expenses!$E7),EOMONTH((Y$2-0),1)))&gt;=(Y$2-0))*((MIN(EOMONTH((Y$2-0),0)+DAY(Expenses!$E7),EOMONTH((Y$2-0),1)))&lt;=(Y$3-0))*((MIN(EOMONTH((Y$2-0),0)+DAY(Expenses!$E7),EOMONTH((Y$2-0),1)))&gt;=Expenses!$E7)*((MIN(EOMONTH((Y$2-0),0)+DAY(Expenses!$E7),EOMONTH((Y$2-0),1)))&lt;=IF(Expenses!$F7="",DATE(9999,1,1),Expenses!$F7))+((MIN(EOMONTH((Y$2-0),1)+DAY(Expenses!$E7),EOMONTH((Y$2-0),2)))&gt;=(Y$2-0))*((MIN(EOMONTH((Y$2-0),1)+DAY(Expenses!$E7),EOMONTH((Y$2-0),2)))&lt;=(Y$3-0))*((MIN(EOMONTH((Y$2-0),1)+DAY(Expenses!$E7),EOMONTH((Y$2-0),2)))&gt;=Expenses!$E7)*((MIN(EOMONTH((Y$2-0),1)+DAY(Expenses!$E7),EOMONTH((Y$2-0),2)))&lt;=IF(Expenses!$F7="",DATE(9999,1,1),Expenses!$F7))),IF((Expenses!$E7&gt;=(Y$2-0))*(Expenses!$E7&lt;=(Y$3-0))=1,Expenses!$D7,0)))</f>
        <v/>
      </c>
      <c r="Z31" s="22">
        <f>IF(OR(Expenses!$D7="",Expenses!$E7=""),0,IF(Expenses!$C7="Monthly",Expenses!$D7*(((MIN(DATE(YEAR((Z$2-0)),MONTH((Z$2-0)),1)+DAY(Expenses!$E7)-1,EOMONTH((Z$2-0),0)))&gt;=(Z$2-0))*((MIN(DATE(YEAR((Z$2-0)),MONTH((Z$2-0)),1)+DAY(Expenses!$E7)-1,EOMONTH((Z$2-0),0)))&lt;=(Z$3-0))*((MIN(DATE(YEAR((Z$2-0)),MONTH((Z$2-0)),1)+DAY(Expenses!$E7)-1,EOMONTH((Z$2-0),0)))&gt;=Expenses!$E7)*((MIN(DATE(YEAR((Z$2-0)),MONTH((Z$2-0)),1)+DAY(Expenses!$E7)-1,EOMONTH((Z$2-0),0)))&lt;=IF(Expenses!$F7="",DATE(9999,1,1),Expenses!$F7))+((MIN(EOMONTH((Z$2-0),0)+DAY(Expenses!$E7),EOMONTH((Z$2-0),1)))&gt;=(Z$2-0))*((MIN(EOMONTH((Z$2-0),0)+DAY(Expenses!$E7),EOMONTH((Z$2-0),1)))&lt;=(Z$3-0))*((MIN(EOMONTH((Z$2-0),0)+DAY(Expenses!$E7),EOMONTH((Z$2-0),1)))&gt;=Expenses!$E7)*((MIN(EOMONTH((Z$2-0),0)+DAY(Expenses!$E7),EOMONTH((Z$2-0),1)))&lt;=IF(Expenses!$F7="",DATE(9999,1,1),Expenses!$F7))+((MIN(EOMONTH((Z$2-0),1)+DAY(Expenses!$E7),EOMONTH((Z$2-0),2)))&gt;=(Z$2-0))*((MIN(EOMONTH((Z$2-0),1)+DAY(Expenses!$E7),EOMONTH((Z$2-0),2)))&lt;=(Z$3-0))*((MIN(EOMONTH((Z$2-0),1)+DAY(Expenses!$E7),EOMONTH((Z$2-0),2)))&gt;=Expenses!$E7)*((MIN(EOMONTH((Z$2-0),1)+DAY(Expenses!$E7),EOMONTH((Z$2-0),2)))&lt;=IF(Expenses!$F7="",DATE(9999,1,1),Expenses!$F7))),IF((Expenses!$E7&gt;=(Z$2-0))*(Expenses!$E7&lt;=(Z$3-0))=1,Expenses!$D7,0)))</f>
        <v/>
      </c>
      <c r="AA31" s="22">
        <f>IF(OR(Expenses!$D7="",Expenses!$E7=""),0,IF(Expenses!$C7="Monthly",Expenses!$D7*(((MIN(DATE(YEAR((AA$2-0)),MONTH((AA$2-0)),1)+DAY(Expenses!$E7)-1,EOMONTH((AA$2-0),0)))&gt;=(AA$2-0))*((MIN(DATE(YEAR((AA$2-0)),MONTH((AA$2-0)),1)+DAY(Expenses!$E7)-1,EOMONTH((AA$2-0),0)))&lt;=(AA$3-0))*((MIN(DATE(YEAR((AA$2-0)),MONTH((AA$2-0)),1)+DAY(Expenses!$E7)-1,EOMONTH((AA$2-0),0)))&gt;=Expenses!$E7)*((MIN(DATE(YEAR((AA$2-0)),MONTH((AA$2-0)),1)+DAY(Expenses!$E7)-1,EOMONTH((AA$2-0),0)))&lt;=IF(Expenses!$F7="",DATE(9999,1,1),Expenses!$F7))+((MIN(EOMONTH((AA$2-0),0)+DAY(Expenses!$E7),EOMONTH((AA$2-0),1)))&gt;=(AA$2-0))*((MIN(EOMONTH((AA$2-0),0)+DAY(Expenses!$E7),EOMONTH((AA$2-0),1)))&lt;=(AA$3-0))*((MIN(EOMONTH((AA$2-0),0)+DAY(Expenses!$E7),EOMONTH((AA$2-0),1)))&gt;=Expenses!$E7)*((MIN(EOMONTH((AA$2-0),0)+DAY(Expenses!$E7),EOMONTH((AA$2-0),1)))&lt;=IF(Expenses!$F7="",DATE(9999,1,1),Expenses!$F7))+((MIN(EOMONTH((AA$2-0),1)+DAY(Expenses!$E7),EOMONTH((AA$2-0),2)))&gt;=(AA$2-0))*((MIN(EOMONTH((AA$2-0),1)+DAY(Expenses!$E7),EOMONTH((AA$2-0),2)))&lt;=(AA$3-0))*((MIN(EOMONTH((AA$2-0),1)+DAY(Expenses!$E7),EOMONTH((AA$2-0),2)))&gt;=Expenses!$E7)*((MIN(EOMONTH((AA$2-0),1)+DAY(Expenses!$E7),EOMONTH((AA$2-0),2)))&lt;=IF(Expenses!$F7="",DATE(9999,1,1),Expenses!$F7))),IF((Expenses!$E7&gt;=(AA$2-0))*(Expenses!$E7&lt;=(AA$3-0))=1,Expenses!$D7,0)))</f>
        <v/>
      </c>
      <c r="AB31" s="22">
        <f>IF(OR(Expenses!$D7="",Expenses!$E7=""),0,IF(Expenses!$C7="Monthly",Expenses!$D7*(((MIN(DATE(YEAR((AB$2-0)),MONTH((AB$2-0)),1)+DAY(Expenses!$E7)-1,EOMONTH((AB$2-0),0)))&gt;=(AB$2-0))*((MIN(DATE(YEAR((AB$2-0)),MONTH((AB$2-0)),1)+DAY(Expenses!$E7)-1,EOMONTH((AB$2-0),0)))&lt;=(AB$3-0))*((MIN(DATE(YEAR((AB$2-0)),MONTH((AB$2-0)),1)+DAY(Expenses!$E7)-1,EOMONTH((AB$2-0),0)))&gt;=Expenses!$E7)*((MIN(DATE(YEAR((AB$2-0)),MONTH((AB$2-0)),1)+DAY(Expenses!$E7)-1,EOMONTH((AB$2-0),0)))&lt;=IF(Expenses!$F7="",DATE(9999,1,1),Expenses!$F7))+((MIN(EOMONTH((AB$2-0),0)+DAY(Expenses!$E7),EOMONTH((AB$2-0),1)))&gt;=(AB$2-0))*((MIN(EOMONTH((AB$2-0),0)+DAY(Expenses!$E7),EOMONTH((AB$2-0),1)))&lt;=(AB$3-0))*((MIN(EOMONTH((AB$2-0),0)+DAY(Expenses!$E7),EOMONTH((AB$2-0),1)))&gt;=Expenses!$E7)*((MIN(EOMONTH((AB$2-0),0)+DAY(Expenses!$E7),EOMONTH((AB$2-0),1)))&lt;=IF(Expenses!$F7="",DATE(9999,1,1),Expenses!$F7))+((MIN(EOMONTH((AB$2-0),1)+DAY(Expenses!$E7),EOMONTH((AB$2-0),2)))&gt;=(AB$2-0))*((MIN(EOMONTH((AB$2-0),1)+DAY(Expenses!$E7),EOMONTH((AB$2-0),2)))&lt;=(AB$3-0))*((MIN(EOMONTH((AB$2-0),1)+DAY(Expenses!$E7),EOMONTH((AB$2-0),2)))&gt;=Expenses!$E7)*((MIN(EOMONTH((AB$2-0),1)+DAY(Expenses!$E7),EOMONTH((AB$2-0),2)))&lt;=IF(Expenses!$F7="",DATE(9999,1,1),Expenses!$F7))),IF((Expenses!$E7&gt;=(AB$2-0))*(Expenses!$E7&lt;=(AB$3-0))=1,Expenses!$D7,0)))</f>
        <v/>
      </c>
    </row>
    <row r="32" ht="15" customHeight="1" s="23">
      <c r="A32" s="22">
        <f>IF(Expenses!$B8="","",Expenses!$B8)</f>
        <v/>
      </c>
      <c r="B32" s="22">
        <f>IF(Expenses!$A8="","",Expenses!$A8)</f>
        <v/>
      </c>
      <c r="C32" s="22">
        <f>IF(OR(Expenses!$D8="",Expenses!$E8=""),0,IF(Expenses!$C8="Monthly",Expenses!$D8*(((MIN(DATE(YEAR((C$2-0)),MONTH((C$2-0)),1)+DAY(Expenses!$E8)-1,EOMONTH((C$2-0),0)))&gt;=(C$2-0))*((MIN(DATE(YEAR((C$2-0)),MONTH((C$2-0)),1)+DAY(Expenses!$E8)-1,EOMONTH((C$2-0),0)))&lt;=(C$3-0))*((MIN(DATE(YEAR((C$2-0)),MONTH((C$2-0)),1)+DAY(Expenses!$E8)-1,EOMONTH((C$2-0),0)))&gt;=Expenses!$E8)*((MIN(DATE(YEAR((C$2-0)),MONTH((C$2-0)),1)+DAY(Expenses!$E8)-1,EOMONTH((C$2-0),0)))&lt;=IF(Expenses!$F8="",DATE(9999,1,1),Expenses!$F8))+((MIN(EOMONTH((C$2-0),0)+DAY(Expenses!$E8),EOMONTH((C$2-0),1)))&gt;=(C$2-0))*((MIN(EOMONTH((C$2-0),0)+DAY(Expenses!$E8),EOMONTH((C$2-0),1)))&lt;=(C$3-0))*((MIN(EOMONTH((C$2-0),0)+DAY(Expenses!$E8),EOMONTH((C$2-0),1)))&gt;=Expenses!$E8)*((MIN(EOMONTH((C$2-0),0)+DAY(Expenses!$E8),EOMONTH((C$2-0),1)))&lt;=IF(Expenses!$F8="",DATE(9999,1,1),Expenses!$F8))+((MIN(EOMONTH((C$2-0),1)+DAY(Expenses!$E8),EOMONTH((C$2-0),2)))&gt;=(C$2-0))*((MIN(EOMONTH((C$2-0),1)+DAY(Expenses!$E8),EOMONTH((C$2-0),2)))&lt;=(C$3-0))*((MIN(EOMONTH((C$2-0),1)+DAY(Expenses!$E8),EOMONTH((C$2-0),2)))&gt;=Expenses!$E8)*((MIN(EOMONTH((C$2-0),1)+DAY(Expenses!$E8),EOMONTH((C$2-0),2)))&lt;=IF(Expenses!$F8="",DATE(9999,1,1),Expenses!$F8))),IF((Expenses!$E8&gt;=(C$2-0))*(Expenses!$E8&lt;=(C$3-0))=1,Expenses!$D8,0)))</f>
        <v/>
      </c>
      <c r="D32" s="22">
        <f>IF(OR(Expenses!$D8="",Expenses!$E8=""),0,IF(Expenses!$C8="Monthly",Expenses!$D8*(((MIN(DATE(YEAR((D$2-0)),MONTH((D$2-0)),1)+DAY(Expenses!$E8)-1,EOMONTH((D$2-0),0)))&gt;=(D$2-0))*((MIN(DATE(YEAR((D$2-0)),MONTH((D$2-0)),1)+DAY(Expenses!$E8)-1,EOMONTH((D$2-0),0)))&lt;=(D$3-0))*((MIN(DATE(YEAR((D$2-0)),MONTH((D$2-0)),1)+DAY(Expenses!$E8)-1,EOMONTH((D$2-0),0)))&gt;=Expenses!$E8)*((MIN(DATE(YEAR((D$2-0)),MONTH((D$2-0)),1)+DAY(Expenses!$E8)-1,EOMONTH((D$2-0),0)))&lt;=IF(Expenses!$F8="",DATE(9999,1,1),Expenses!$F8))+((MIN(EOMONTH((D$2-0),0)+DAY(Expenses!$E8),EOMONTH((D$2-0),1)))&gt;=(D$2-0))*((MIN(EOMONTH((D$2-0),0)+DAY(Expenses!$E8),EOMONTH((D$2-0),1)))&lt;=(D$3-0))*((MIN(EOMONTH((D$2-0),0)+DAY(Expenses!$E8),EOMONTH((D$2-0),1)))&gt;=Expenses!$E8)*((MIN(EOMONTH((D$2-0),0)+DAY(Expenses!$E8),EOMONTH((D$2-0),1)))&lt;=IF(Expenses!$F8="",DATE(9999,1,1),Expenses!$F8))+((MIN(EOMONTH((D$2-0),1)+DAY(Expenses!$E8),EOMONTH((D$2-0),2)))&gt;=(D$2-0))*((MIN(EOMONTH((D$2-0),1)+DAY(Expenses!$E8),EOMONTH((D$2-0),2)))&lt;=(D$3-0))*((MIN(EOMONTH((D$2-0),1)+DAY(Expenses!$E8),EOMONTH((D$2-0),2)))&gt;=Expenses!$E8)*((MIN(EOMONTH((D$2-0),1)+DAY(Expenses!$E8),EOMONTH((D$2-0),2)))&lt;=IF(Expenses!$F8="",DATE(9999,1,1),Expenses!$F8))),IF((Expenses!$E8&gt;=(D$2-0))*(Expenses!$E8&lt;=(D$3-0))=1,Expenses!$D8,0)))</f>
        <v/>
      </c>
      <c r="E32" s="22">
        <f>IF(OR(Expenses!$D8="",Expenses!$E8=""),0,IF(Expenses!$C8="Monthly",Expenses!$D8*(((MIN(DATE(YEAR((E$2-0)),MONTH((E$2-0)),1)+DAY(Expenses!$E8)-1,EOMONTH((E$2-0),0)))&gt;=(E$2-0))*((MIN(DATE(YEAR((E$2-0)),MONTH((E$2-0)),1)+DAY(Expenses!$E8)-1,EOMONTH((E$2-0),0)))&lt;=(E$3-0))*((MIN(DATE(YEAR((E$2-0)),MONTH((E$2-0)),1)+DAY(Expenses!$E8)-1,EOMONTH((E$2-0),0)))&gt;=Expenses!$E8)*((MIN(DATE(YEAR((E$2-0)),MONTH((E$2-0)),1)+DAY(Expenses!$E8)-1,EOMONTH((E$2-0),0)))&lt;=IF(Expenses!$F8="",DATE(9999,1,1),Expenses!$F8))+((MIN(EOMONTH((E$2-0),0)+DAY(Expenses!$E8),EOMONTH((E$2-0),1)))&gt;=(E$2-0))*((MIN(EOMONTH((E$2-0),0)+DAY(Expenses!$E8),EOMONTH((E$2-0),1)))&lt;=(E$3-0))*((MIN(EOMONTH((E$2-0),0)+DAY(Expenses!$E8),EOMONTH((E$2-0),1)))&gt;=Expenses!$E8)*((MIN(EOMONTH((E$2-0),0)+DAY(Expenses!$E8),EOMONTH((E$2-0),1)))&lt;=IF(Expenses!$F8="",DATE(9999,1,1),Expenses!$F8))+((MIN(EOMONTH((E$2-0),1)+DAY(Expenses!$E8),EOMONTH((E$2-0),2)))&gt;=(E$2-0))*((MIN(EOMONTH((E$2-0),1)+DAY(Expenses!$E8),EOMONTH((E$2-0),2)))&lt;=(E$3-0))*((MIN(EOMONTH((E$2-0),1)+DAY(Expenses!$E8),EOMONTH((E$2-0),2)))&gt;=Expenses!$E8)*((MIN(EOMONTH((E$2-0),1)+DAY(Expenses!$E8),EOMONTH((E$2-0),2)))&lt;=IF(Expenses!$F8="",DATE(9999,1,1),Expenses!$F8))),IF((Expenses!$E8&gt;=(E$2-0))*(Expenses!$E8&lt;=(E$3-0))=1,Expenses!$D8,0)))</f>
        <v/>
      </c>
      <c r="F32" s="22">
        <f>IF(OR(Expenses!$D8="",Expenses!$E8=""),0,IF(Expenses!$C8="Monthly",Expenses!$D8*(((MIN(DATE(YEAR((F$2-0)),MONTH((F$2-0)),1)+DAY(Expenses!$E8)-1,EOMONTH((F$2-0),0)))&gt;=(F$2-0))*((MIN(DATE(YEAR((F$2-0)),MONTH((F$2-0)),1)+DAY(Expenses!$E8)-1,EOMONTH((F$2-0),0)))&lt;=(F$3-0))*((MIN(DATE(YEAR((F$2-0)),MONTH((F$2-0)),1)+DAY(Expenses!$E8)-1,EOMONTH((F$2-0),0)))&gt;=Expenses!$E8)*((MIN(DATE(YEAR((F$2-0)),MONTH((F$2-0)),1)+DAY(Expenses!$E8)-1,EOMONTH((F$2-0),0)))&lt;=IF(Expenses!$F8="",DATE(9999,1,1),Expenses!$F8))+((MIN(EOMONTH((F$2-0),0)+DAY(Expenses!$E8),EOMONTH((F$2-0),1)))&gt;=(F$2-0))*((MIN(EOMONTH((F$2-0),0)+DAY(Expenses!$E8),EOMONTH((F$2-0),1)))&lt;=(F$3-0))*((MIN(EOMONTH((F$2-0),0)+DAY(Expenses!$E8),EOMONTH((F$2-0),1)))&gt;=Expenses!$E8)*((MIN(EOMONTH((F$2-0),0)+DAY(Expenses!$E8),EOMONTH((F$2-0),1)))&lt;=IF(Expenses!$F8="",DATE(9999,1,1),Expenses!$F8))+((MIN(EOMONTH((F$2-0),1)+DAY(Expenses!$E8),EOMONTH((F$2-0),2)))&gt;=(F$2-0))*((MIN(EOMONTH((F$2-0),1)+DAY(Expenses!$E8),EOMONTH((F$2-0),2)))&lt;=(F$3-0))*((MIN(EOMONTH((F$2-0),1)+DAY(Expenses!$E8),EOMONTH((F$2-0),2)))&gt;=Expenses!$E8)*((MIN(EOMONTH((F$2-0),1)+DAY(Expenses!$E8),EOMONTH((F$2-0),2)))&lt;=IF(Expenses!$F8="",DATE(9999,1,1),Expenses!$F8))),IF((Expenses!$E8&gt;=(F$2-0))*(Expenses!$E8&lt;=(F$3-0))=1,Expenses!$D8,0)))</f>
        <v/>
      </c>
      <c r="G32" s="22">
        <f>IF(OR(Expenses!$D8="",Expenses!$E8=""),0,IF(Expenses!$C8="Monthly",Expenses!$D8*(((MIN(DATE(YEAR((G$2-0)),MONTH((G$2-0)),1)+DAY(Expenses!$E8)-1,EOMONTH((G$2-0),0)))&gt;=(G$2-0))*((MIN(DATE(YEAR((G$2-0)),MONTH((G$2-0)),1)+DAY(Expenses!$E8)-1,EOMONTH((G$2-0),0)))&lt;=(G$3-0))*((MIN(DATE(YEAR((G$2-0)),MONTH((G$2-0)),1)+DAY(Expenses!$E8)-1,EOMONTH((G$2-0),0)))&gt;=Expenses!$E8)*((MIN(DATE(YEAR((G$2-0)),MONTH((G$2-0)),1)+DAY(Expenses!$E8)-1,EOMONTH((G$2-0),0)))&lt;=IF(Expenses!$F8="",DATE(9999,1,1),Expenses!$F8))+((MIN(EOMONTH((G$2-0),0)+DAY(Expenses!$E8),EOMONTH((G$2-0),1)))&gt;=(G$2-0))*((MIN(EOMONTH((G$2-0),0)+DAY(Expenses!$E8),EOMONTH((G$2-0),1)))&lt;=(G$3-0))*((MIN(EOMONTH((G$2-0),0)+DAY(Expenses!$E8),EOMONTH((G$2-0),1)))&gt;=Expenses!$E8)*((MIN(EOMONTH((G$2-0),0)+DAY(Expenses!$E8),EOMONTH((G$2-0),1)))&lt;=IF(Expenses!$F8="",DATE(9999,1,1),Expenses!$F8))+((MIN(EOMONTH((G$2-0),1)+DAY(Expenses!$E8),EOMONTH((G$2-0),2)))&gt;=(G$2-0))*((MIN(EOMONTH((G$2-0),1)+DAY(Expenses!$E8),EOMONTH((G$2-0),2)))&lt;=(G$3-0))*((MIN(EOMONTH((G$2-0),1)+DAY(Expenses!$E8),EOMONTH((G$2-0),2)))&gt;=Expenses!$E8)*((MIN(EOMONTH((G$2-0),1)+DAY(Expenses!$E8),EOMONTH((G$2-0),2)))&lt;=IF(Expenses!$F8="",DATE(9999,1,1),Expenses!$F8))),IF((Expenses!$E8&gt;=(G$2-0))*(Expenses!$E8&lt;=(G$3-0))=1,Expenses!$D8,0)))</f>
        <v/>
      </c>
      <c r="H32" s="22">
        <f>IF(OR(Expenses!$D8="",Expenses!$E8=""),0,IF(Expenses!$C8="Monthly",Expenses!$D8*(((MIN(DATE(YEAR((H$2-0)),MONTH((H$2-0)),1)+DAY(Expenses!$E8)-1,EOMONTH((H$2-0),0)))&gt;=(H$2-0))*((MIN(DATE(YEAR((H$2-0)),MONTH((H$2-0)),1)+DAY(Expenses!$E8)-1,EOMONTH((H$2-0),0)))&lt;=(H$3-0))*((MIN(DATE(YEAR((H$2-0)),MONTH((H$2-0)),1)+DAY(Expenses!$E8)-1,EOMONTH((H$2-0),0)))&gt;=Expenses!$E8)*((MIN(DATE(YEAR((H$2-0)),MONTH((H$2-0)),1)+DAY(Expenses!$E8)-1,EOMONTH((H$2-0),0)))&lt;=IF(Expenses!$F8="",DATE(9999,1,1),Expenses!$F8))+((MIN(EOMONTH((H$2-0),0)+DAY(Expenses!$E8),EOMONTH((H$2-0),1)))&gt;=(H$2-0))*((MIN(EOMONTH((H$2-0),0)+DAY(Expenses!$E8),EOMONTH((H$2-0),1)))&lt;=(H$3-0))*((MIN(EOMONTH((H$2-0),0)+DAY(Expenses!$E8),EOMONTH((H$2-0),1)))&gt;=Expenses!$E8)*((MIN(EOMONTH((H$2-0),0)+DAY(Expenses!$E8),EOMONTH((H$2-0),1)))&lt;=IF(Expenses!$F8="",DATE(9999,1,1),Expenses!$F8))+((MIN(EOMONTH((H$2-0),1)+DAY(Expenses!$E8),EOMONTH((H$2-0),2)))&gt;=(H$2-0))*((MIN(EOMONTH((H$2-0),1)+DAY(Expenses!$E8),EOMONTH((H$2-0),2)))&lt;=(H$3-0))*((MIN(EOMONTH((H$2-0),1)+DAY(Expenses!$E8),EOMONTH((H$2-0),2)))&gt;=Expenses!$E8)*((MIN(EOMONTH((H$2-0),1)+DAY(Expenses!$E8),EOMONTH((H$2-0),2)))&lt;=IF(Expenses!$F8="",DATE(9999,1,1),Expenses!$F8))),IF((Expenses!$E8&gt;=(H$2-0))*(Expenses!$E8&lt;=(H$3-0))=1,Expenses!$D8,0)))</f>
        <v/>
      </c>
      <c r="I32" s="22">
        <f>IF(OR(Expenses!$D8="",Expenses!$E8=""),0,IF(Expenses!$C8="Monthly",Expenses!$D8*(((MIN(DATE(YEAR((I$2-0)),MONTH((I$2-0)),1)+DAY(Expenses!$E8)-1,EOMONTH((I$2-0),0)))&gt;=(I$2-0))*((MIN(DATE(YEAR((I$2-0)),MONTH((I$2-0)),1)+DAY(Expenses!$E8)-1,EOMONTH((I$2-0),0)))&lt;=(I$3-0))*((MIN(DATE(YEAR((I$2-0)),MONTH((I$2-0)),1)+DAY(Expenses!$E8)-1,EOMONTH((I$2-0),0)))&gt;=Expenses!$E8)*((MIN(DATE(YEAR((I$2-0)),MONTH((I$2-0)),1)+DAY(Expenses!$E8)-1,EOMONTH((I$2-0),0)))&lt;=IF(Expenses!$F8="",DATE(9999,1,1),Expenses!$F8))+((MIN(EOMONTH((I$2-0),0)+DAY(Expenses!$E8),EOMONTH((I$2-0),1)))&gt;=(I$2-0))*((MIN(EOMONTH((I$2-0),0)+DAY(Expenses!$E8),EOMONTH((I$2-0),1)))&lt;=(I$3-0))*((MIN(EOMONTH((I$2-0),0)+DAY(Expenses!$E8),EOMONTH((I$2-0),1)))&gt;=Expenses!$E8)*((MIN(EOMONTH((I$2-0),0)+DAY(Expenses!$E8),EOMONTH((I$2-0),1)))&lt;=IF(Expenses!$F8="",DATE(9999,1,1),Expenses!$F8))+((MIN(EOMONTH((I$2-0),1)+DAY(Expenses!$E8),EOMONTH((I$2-0),2)))&gt;=(I$2-0))*((MIN(EOMONTH((I$2-0),1)+DAY(Expenses!$E8),EOMONTH((I$2-0),2)))&lt;=(I$3-0))*((MIN(EOMONTH((I$2-0),1)+DAY(Expenses!$E8),EOMONTH((I$2-0),2)))&gt;=Expenses!$E8)*((MIN(EOMONTH((I$2-0),1)+DAY(Expenses!$E8),EOMONTH((I$2-0),2)))&lt;=IF(Expenses!$F8="",DATE(9999,1,1),Expenses!$F8))),IF((Expenses!$E8&gt;=(I$2-0))*(Expenses!$E8&lt;=(I$3-0))=1,Expenses!$D8,0)))</f>
        <v/>
      </c>
      <c r="J32" s="22">
        <f>IF(OR(Expenses!$D8="",Expenses!$E8=""),0,IF(Expenses!$C8="Monthly",Expenses!$D8*(((MIN(DATE(YEAR((J$2-0)),MONTH((J$2-0)),1)+DAY(Expenses!$E8)-1,EOMONTH((J$2-0),0)))&gt;=(J$2-0))*((MIN(DATE(YEAR((J$2-0)),MONTH((J$2-0)),1)+DAY(Expenses!$E8)-1,EOMONTH((J$2-0),0)))&lt;=(J$3-0))*((MIN(DATE(YEAR((J$2-0)),MONTH((J$2-0)),1)+DAY(Expenses!$E8)-1,EOMONTH((J$2-0),0)))&gt;=Expenses!$E8)*((MIN(DATE(YEAR((J$2-0)),MONTH((J$2-0)),1)+DAY(Expenses!$E8)-1,EOMONTH((J$2-0),0)))&lt;=IF(Expenses!$F8="",DATE(9999,1,1),Expenses!$F8))+((MIN(EOMONTH((J$2-0),0)+DAY(Expenses!$E8),EOMONTH((J$2-0),1)))&gt;=(J$2-0))*((MIN(EOMONTH((J$2-0),0)+DAY(Expenses!$E8),EOMONTH((J$2-0),1)))&lt;=(J$3-0))*((MIN(EOMONTH((J$2-0),0)+DAY(Expenses!$E8),EOMONTH((J$2-0),1)))&gt;=Expenses!$E8)*((MIN(EOMONTH((J$2-0),0)+DAY(Expenses!$E8),EOMONTH((J$2-0),1)))&lt;=IF(Expenses!$F8="",DATE(9999,1,1),Expenses!$F8))+((MIN(EOMONTH((J$2-0),1)+DAY(Expenses!$E8),EOMONTH((J$2-0),2)))&gt;=(J$2-0))*((MIN(EOMONTH((J$2-0),1)+DAY(Expenses!$E8),EOMONTH((J$2-0),2)))&lt;=(J$3-0))*((MIN(EOMONTH((J$2-0),1)+DAY(Expenses!$E8),EOMONTH((J$2-0),2)))&gt;=Expenses!$E8)*((MIN(EOMONTH((J$2-0),1)+DAY(Expenses!$E8),EOMONTH((J$2-0),2)))&lt;=IF(Expenses!$F8="",DATE(9999,1,1),Expenses!$F8))),IF((Expenses!$E8&gt;=(J$2-0))*(Expenses!$E8&lt;=(J$3-0))=1,Expenses!$D8,0)))</f>
        <v/>
      </c>
      <c r="K32" s="22">
        <f>IF(OR(Expenses!$D8="",Expenses!$E8=""),0,IF(Expenses!$C8="Monthly",Expenses!$D8*(((MIN(DATE(YEAR((K$2-0)),MONTH((K$2-0)),1)+DAY(Expenses!$E8)-1,EOMONTH((K$2-0),0)))&gt;=(K$2-0))*((MIN(DATE(YEAR((K$2-0)),MONTH((K$2-0)),1)+DAY(Expenses!$E8)-1,EOMONTH((K$2-0),0)))&lt;=(K$3-0))*((MIN(DATE(YEAR((K$2-0)),MONTH((K$2-0)),1)+DAY(Expenses!$E8)-1,EOMONTH((K$2-0),0)))&gt;=Expenses!$E8)*((MIN(DATE(YEAR((K$2-0)),MONTH((K$2-0)),1)+DAY(Expenses!$E8)-1,EOMONTH((K$2-0),0)))&lt;=IF(Expenses!$F8="",DATE(9999,1,1),Expenses!$F8))+((MIN(EOMONTH((K$2-0),0)+DAY(Expenses!$E8),EOMONTH((K$2-0),1)))&gt;=(K$2-0))*((MIN(EOMONTH((K$2-0),0)+DAY(Expenses!$E8),EOMONTH((K$2-0),1)))&lt;=(K$3-0))*((MIN(EOMONTH((K$2-0),0)+DAY(Expenses!$E8),EOMONTH((K$2-0),1)))&gt;=Expenses!$E8)*((MIN(EOMONTH((K$2-0),0)+DAY(Expenses!$E8),EOMONTH((K$2-0),1)))&lt;=IF(Expenses!$F8="",DATE(9999,1,1),Expenses!$F8))+((MIN(EOMONTH((K$2-0),1)+DAY(Expenses!$E8),EOMONTH((K$2-0),2)))&gt;=(K$2-0))*((MIN(EOMONTH((K$2-0),1)+DAY(Expenses!$E8),EOMONTH((K$2-0),2)))&lt;=(K$3-0))*((MIN(EOMONTH((K$2-0),1)+DAY(Expenses!$E8),EOMONTH((K$2-0),2)))&gt;=Expenses!$E8)*((MIN(EOMONTH((K$2-0),1)+DAY(Expenses!$E8),EOMONTH((K$2-0),2)))&lt;=IF(Expenses!$F8="",DATE(9999,1,1),Expenses!$F8))),IF((Expenses!$E8&gt;=(K$2-0))*(Expenses!$E8&lt;=(K$3-0))=1,Expenses!$D8,0)))</f>
        <v/>
      </c>
      <c r="L32" s="22">
        <f>IF(OR(Expenses!$D8="",Expenses!$E8=""),0,IF(Expenses!$C8="Monthly",Expenses!$D8*(((MIN(DATE(YEAR((L$2-0)),MONTH((L$2-0)),1)+DAY(Expenses!$E8)-1,EOMONTH((L$2-0),0)))&gt;=(L$2-0))*((MIN(DATE(YEAR((L$2-0)),MONTH((L$2-0)),1)+DAY(Expenses!$E8)-1,EOMONTH((L$2-0),0)))&lt;=(L$3-0))*((MIN(DATE(YEAR((L$2-0)),MONTH((L$2-0)),1)+DAY(Expenses!$E8)-1,EOMONTH((L$2-0),0)))&gt;=Expenses!$E8)*((MIN(DATE(YEAR((L$2-0)),MONTH((L$2-0)),1)+DAY(Expenses!$E8)-1,EOMONTH((L$2-0),0)))&lt;=IF(Expenses!$F8="",DATE(9999,1,1),Expenses!$F8))+((MIN(EOMONTH((L$2-0),0)+DAY(Expenses!$E8),EOMONTH((L$2-0),1)))&gt;=(L$2-0))*((MIN(EOMONTH((L$2-0),0)+DAY(Expenses!$E8),EOMONTH((L$2-0),1)))&lt;=(L$3-0))*((MIN(EOMONTH((L$2-0),0)+DAY(Expenses!$E8),EOMONTH((L$2-0),1)))&gt;=Expenses!$E8)*((MIN(EOMONTH((L$2-0),0)+DAY(Expenses!$E8),EOMONTH((L$2-0),1)))&lt;=IF(Expenses!$F8="",DATE(9999,1,1),Expenses!$F8))+((MIN(EOMONTH((L$2-0),1)+DAY(Expenses!$E8),EOMONTH((L$2-0),2)))&gt;=(L$2-0))*((MIN(EOMONTH((L$2-0),1)+DAY(Expenses!$E8),EOMONTH((L$2-0),2)))&lt;=(L$3-0))*((MIN(EOMONTH((L$2-0),1)+DAY(Expenses!$E8),EOMONTH((L$2-0),2)))&gt;=Expenses!$E8)*((MIN(EOMONTH((L$2-0),1)+DAY(Expenses!$E8),EOMONTH((L$2-0),2)))&lt;=IF(Expenses!$F8="",DATE(9999,1,1),Expenses!$F8))),IF((Expenses!$E8&gt;=(L$2-0))*(Expenses!$E8&lt;=(L$3-0))=1,Expenses!$D8,0)))</f>
        <v/>
      </c>
      <c r="M32" s="22">
        <f>IF(OR(Expenses!$D8="",Expenses!$E8=""),0,IF(Expenses!$C8="Monthly",Expenses!$D8*(((MIN(DATE(YEAR((M$2-0)),MONTH((M$2-0)),1)+DAY(Expenses!$E8)-1,EOMONTH((M$2-0),0)))&gt;=(M$2-0))*((MIN(DATE(YEAR((M$2-0)),MONTH((M$2-0)),1)+DAY(Expenses!$E8)-1,EOMONTH((M$2-0),0)))&lt;=(M$3-0))*((MIN(DATE(YEAR((M$2-0)),MONTH((M$2-0)),1)+DAY(Expenses!$E8)-1,EOMONTH((M$2-0),0)))&gt;=Expenses!$E8)*((MIN(DATE(YEAR((M$2-0)),MONTH((M$2-0)),1)+DAY(Expenses!$E8)-1,EOMONTH((M$2-0),0)))&lt;=IF(Expenses!$F8="",DATE(9999,1,1),Expenses!$F8))+((MIN(EOMONTH((M$2-0),0)+DAY(Expenses!$E8),EOMONTH((M$2-0),1)))&gt;=(M$2-0))*((MIN(EOMONTH((M$2-0),0)+DAY(Expenses!$E8),EOMONTH((M$2-0),1)))&lt;=(M$3-0))*((MIN(EOMONTH((M$2-0),0)+DAY(Expenses!$E8),EOMONTH((M$2-0),1)))&gt;=Expenses!$E8)*((MIN(EOMONTH((M$2-0),0)+DAY(Expenses!$E8),EOMONTH((M$2-0),1)))&lt;=IF(Expenses!$F8="",DATE(9999,1,1),Expenses!$F8))+((MIN(EOMONTH((M$2-0),1)+DAY(Expenses!$E8),EOMONTH((M$2-0),2)))&gt;=(M$2-0))*((MIN(EOMONTH((M$2-0),1)+DAY(Expenses!$E8),EOMONTH((M$2-0),2)))&lt;=(M$3-0))*((MIN(EOMONTH((M$2-0),1)+DAY(Expenses!$E8),EOMONTH((M$2-0),2)))&gt;=Expenses!$E8)*((MIN(EOMONTH((M$2-0),1)+DAY(Expenses!$E8),EOMONTH((M$2-0),2)))&lt;=IF(Expenses!$F8="",DATE(9999,1,1),Expenses!$F8))),IF((Expenses!$E8&gt;=(M$2-0))*(Expenses!$E8&lt;=(M$3-0))=1,Expenses!$D8,0)))</f>
        <v/>
      </c>
      <c r="N32" s="22">
        <f>IF(OR(Expenses!$D8="",Expenses!$E8=""),0,IF(Expenses!$C8="Monthly",Expenses!$D8*(((MIN(DATE(YEAR((N$2-0)),MONTH((N$2-0)),1)+DAY(Expenses!$E8)-1,EOMONTH((N$2-0),0)))&gt;=(N$2-0))*((MIN(DATE(YEAR((N$2-0)),MONTH((N$2-0)),1)+DAY(Expenses!$E8)-1,EOMONTH((N$2-0),0)))&lt;=(N$3-0))*((MIN(DATE(YEAR((N$2-0)),MONTH((N$2-0)),1)+DAY(Expenses!$E8)-1,EOMONTH((N$2-0),0)))&gt;=Expenses!$E8)*((MIN(DATE(YEAR((N$2-0)),MONTH((N$2-0)),1)+DAY(Expenses!$E8)-1,EOMONTH((N$2-0),0)))&lt;=IF(Expenses!$F8="",DATE(9999,1,1),Expenses!$F8))+((MIN(EOMONTH((N$2-0),0)+DAY(Expenses!$E8),EOMONTH((N$2-0),1)))&gt;=(N$2-0))*((MIN(EOMONTH((N$2-0),0)+DAY(Expenses!$E8),EOMONTH((N$2-0),1)))&lt;=(N$3-0))*((MIN(EOMONTH((N$2-0),0)+DAY(Expenses!$E8),EOMONTH((N$2-0),1)))&gt;=Expenses!$E8)*((MIN(EOMONTH((N$2-0),0)+DAY(Expenses!$E8),EOMONTH((N$2-0),1)))&lt;=IF(Expenses!$F8="",DATE(9999,1,1),Expenses!$F8))+((MIN(EOMONTH((N$2-0),1)+DAY(Expenses!$E8),EOMONTH((N$2-0),2)))&gt;=(N$2-0))*((MIN(EOMONTH((N$2-0),1)+DAY(Expenses!$E8),EOMONTH((N$2-0),2)))&lt;=(N$3-0))*((MIN(EOMONTH((N$2-0),1)+DAY(Expenses!$E8),EOMONTH((N$2-0),2)))&gt;=Expenses!$E8)*((MIN(EOMONTH((N$2-0),1)+DAY(Expenses!$E8),EOMONTH((N$2-0),2)))&lt;=IF(Expenses!$F8="",DATE(9999,1,1),Expenses!$F8))),IF((Expenses!$E8&gt;=(N$2-0))*(Expenses!$E8&lt;=(N$3-0))=1,Expenses!$D8,0)))</f>
        <v/>
      </c>
      <c r="O32" s="22">
        <f>IF(OR(Expenses!$D8="",Expenses!$E8=""),0,IF(Expenses!$C8="Monthly",Expenses!$D8*(((MIN(DATE(YEAR((O$2-0)),MONTH((O$2-0)),1)+DAY(Expenses!$E8)-1,EOMONTH((O$2-0),0)))&gt;=(O$2-0))*((MIN(DATE(YEAR((O$2-0)),MONTH((O$2-0)),1)+DAY(Expenses!$E8)-1,EOMONTH((O$2-0),0)))&lt;=(O$3-0))*((MIN(DATE(YEAR((O$2-0)),MONTH((O$2-0)),1)+DAY(Expenses!$E8)-1,EOMONTH((O$2-0),0)))&gt;=Expenses!$E8)*((MIN(DATE(YEAR((O$2-0)),MONTH((O$2-0)),1)+DAY(Expenses!$E8)-1,EOMONTH((O$2-0),0)))&lt;=IF(Expenses!$F8="",DATE(9999,1,1),Expenses!$F8))+((MIN(EOMONTH((O$2-0),0)+DAY(Expenses!$E8),EOMONTH((O$2-0),1)))&gt;=(O$2-0))*((MIN(EOMONTH((O$2-0),0)+DAY(Expenses!$E8),EOMONTH((O$2-0),1)))&lt;=(O$3-0))*((MIN(EOMONTH((O$2-0),0)+DAY(Expenses!$E8),EOMONTH((O$2-0),1)))&gt;=Expenses!$E8)*((MIN(EOMONTH((O$2-0),0)+DAY(Expenses!$E8),EOMONTH((O$2-0),1)))&lt;=IF(Expenses!$F8="",DATE(9999,1,1),Expenses!$F8))+((MIN(EOMONTH((O$2-0),1)+DAY(Expenses!$E8),EOMONTH((O$2-0),2)))&gt;=(O$2-0))*((MIN(EOMONTH((O$2-0),1)+DAY(Expenses!$E8),EOMONTH((O$2-0),2)))&lt;=(O$3-0))*((MIN(EOMONTH((O$2-0),1)+DAY(Expenses!$E8),EOMONTH((O$2-0),2)))&gt;=Expenses!$E8)*((MIN(EOMONTH((O$2-0),1)+DAY(Expenses!$E8),EOMONTH((O$2-0),2)))&lt;=IF(Expenses!$F8="",DATE(9999,1,1),Expenses!$F8))),IF((Expenses!$E8&gt;=(O$2-0))*(Expenses!$E8&lt;=(O$3-0))=1,Expenses!$D8,0)))</f>
        <v/>
      </c>
      <c r="Q32" s="22">
        <f>IF(OR(Expenses!$D8="",Expenses!$E8=""),0,IF(Expenses!$C8="Monthly",Expenses!$D8*(((MIN(DATE(YEAR((Q$2-0)),MONTH((Q$2-0)),1)+DAY(Expenses!$E8)-1,EOMONTH((Q$2-0),0)))&gt;=(Q$2-0))*((MIN(DATE(YEAR((Q$2-0)),MONTH((Q$2-0)),1)+DAY(Expenses!$E8)-1,EOMONTH((Q$2-0),0)))&lt;=(Q$3-0))*((MIN(DATE(YEAR((Q$2-0)),MONTH((Q$2-0)),1)+DAY(Expenses!$E8)-1,EOMONTH((Q$2-0),0)))&gt;=Expenses!$E8)*((MIN(DATE(YEAR((Q$2-0)),MONTH((Q$2-0)),1)+DAY(Expenses!$E8)-1,EOMONTH((Q$2-0),0)))&lt;=IF(Expenses!$F8="",DATE(9999,1,1),Expenses!$F8))+((MIN(EOMONTH((Q$2-0),0)+DAY(Expenses!$E8),EOMONTH((Q$2-0),1)))&gt;=(Q$2-0))*((MIN(EOMONTH((Q$2-0),0)+DAY(Expenses!$E8),EOMONTH((Q$2-0),1)))&lt;=(Q$3-0))*((MIN(EOMONTH((Q$2-0),0)+DAY(Expenses!$E8),EOMONTH((Q$2-0),1)))&gt;=Expenses!$E8)*((MIN(EOMONTH((Q$2-0),0)+DAY(Expenses!$E8),EOMONTH((Q$2-0),1)))&lt;=IF(Expenses!$F8="",DATE(9999,1,1),Expenses!$F8))+((MIN(EOMONTH((Q$2-0),1)+DAY(Expenses!$E8),EOMONTH((Q$2-0),2)))&gt;=(Q$2-0))*((MIN(EOMONTH((Q$2-0),1)+DAY(Expenses!$E8),EOMONTH((Q$2-0),2)))&lt;=(Q$3-0))*((MIN(EOMONTH((Q$2-0),1)+DAY(Expenses!$E8),EOMONTH((Q$2-0),2)))&gt;=Expenses!$E8)*((MIN(EOMONTH((Q$2-0),1)+DAY(Expenses!$E8),EOMONTH((Q$2-0),2)))&lt;=IF(Expenses!$F8="",DATE(9999,1,1),Expenses!$F8))),IF((Expenses!$E8&gt;=(Q$2-0))*(Expenses!$E8&lt;=(Q$3-0))=1,Expenses!$D8,0)))</f>
        <v/>
      </c>
      <c r="R32" s="22">
        <f>IF(OR(Expenses!$D8="",Expenses!$E8=""),0,IF(Expenses!$C8="Monthly",Expenses!$D8*(((MIN(DATE(YEAR((R$2-0)),MONTH((R$2-0)),1)+DAY(Expenses!$E8)-1,EOMONTH((R$2-0),0)))&gt;=(R$2-0))*((MIN(DATE(YEAR((R$2-0)),MONTH((R$2-0)),1)+DAY(Expenses!$E8)-1,EOMONTH((R$2-0),0)))&lt;=(R$3-0))*((MIN(DATE(YEAR((R$2-0)),MONTH((R$2-0)),1)+DAY(Expenses!$E8)-1,EOMONTH((R$2-0),0)))&gt;=Expenses!$E8)*((MIN(DATE(YEAR((R$2-0)),MONTH((R$2-0)),1)+DAY(Expenses!$E8)-1,EOMONTH((R$2-0),0)))&lt;=IF(Expenses!$F8="",DATE(9999,1,1),Expenses!$F8))+((MIN(EOMONTH((R$2-0),0)+DAY(Expenses!$E8),EOMONTH((R$2-0),1)))&gt;=(R$2-0))*((MIN(EOMONTH((R$2-0),0)+DAY(Expenses!$E8),EOMONTH((R$2-0),1)))&lt;=(R$3-0))*((MIN(EOMONTH((R$2-0),0)+DAY(Expenses!$E8),EOMONTH((R$2-0),1)))&gt;=Expenses!$E8)*((MIN(EOMONTH((R$2-0),0)+DAY(Expenses!$E8),EOMONTH((R$2-0),1)))&lt;=IF(Expenses!$F8="",DATE(9999,1,1),Expenses!$F8))+((MIN(EOMONTH((R$2-0),1)+DAY(Expenses!$E8),EOMONTH((R$2-0),2)))&gt;=(R$2-0))*((MIN(EOMONTH((R$2-0),1)+DAY(Expenses!$E8),EOMONTH((R$2-0),2)))&lt;=(R$3-0))*((MIN(EOMONTH((R$2-0),1)+DAY(Expenses!$E8),EOMONTH((R$2-0),2)))&gt;=Expenses!$E8)*((MIN(EOMONTH((R$2-0),1)+DAY(Expenses!$E8),EOMONTH((R$2-0),2)))&lt;=IF(Expenses!$F8="",DATE(9999,1,1),Expenses!$F8))),IF((Expenses!$E8&gt;=(R$2-0))*(Expenses!$E8&lt;=(R$3-0))=1,Expenses!$D8,0)))</f>
        <v/>
      </c>
      <c r="S32" s="22">
        <f>IF(OR(Expenses!$D8="",Expenses!$E8=""),0,IF(Expenses!$C8="Monthly",Expenses!$D8*(((MIN(DATE(YEAR((S$2-0)),MONTH((S$2-0)),1)+DAY(Expenses!$E8)-1,EOMONTH((S$2-0),0)))&gt;=(S$2-0))*((MIN(DATE(YEAR((S$2-0)),MONTH((S$2-0)),1)+DAY(Expenses!$E8)-1,EOMONTH((S$2-0),0)))&lt;=(S$3-0))*((MIN(DATE(YEAR((S$2-0)),MONTH((S$2-0)),1)+DAY(Expenses!$E8)-1,EOMONTH((S$2-0),0)))&gt;=Expenses!$E8)*((MIN(DATE(YEAR((S$2-0)),MONTH((S$2-0)),1)+DAY(Expenses!$E8)-1,EOMONTH((S$2-0),0)))&lt;=IF(Expenses!$F8="",DATE(9999,1,1),Expenses!$F8))+((MIN(EOMONTH((S$2-0),0)+DAY(Expenses!$E8),EOMONTH((S$2-0),1)))&gt;=(S$2-0))*((MIN(EOMONTH((S$2-0),0)+DAY(Expenses!$E8),EOMONTH((S$2-0),1)))&lt;=(S$3-0))*((MIN(EOMONTH((S$2-0),0)+DAY(Expenses!$E8),EOMONTH((S$2-0),1)))&gt;=Expenses!$E8)*((MIN(EOMONTH((S$2-0),0)+DAY(Expenses!$E8),EOMONTH((S$2-0),1)))&lt;=IF(Expenses!$F8="",DATE(9999,1,1),Expenses!$F8))+((MIN(EOMONTH((S$2-0),1)+DAY(Expenses!$E8),EOMONTH((S$2-0),2)))&gt;=(S$2-0))*((MIN(EOMONTH((S$2-0),1)+DAY(Expenses!$E8),EOMONTH((S$2-0),2)))&lt;=(S$3-0))*((MIN(EOMONTH((S$2-0),1)+DAY(Expenses!$E8),EOMONTH((S$2-0),2)))&gt;=Expenses!$E8)*((MIN(EOMONTH((S$2-0),1)+DAY(Expenses!$E8),EOMONTH((S$2-0),2)))&lt;=IF(Expenses!$F8="",DATE(9999,1,1),Expenses!$F8))),IF((Expenses!$E8&gt;=(S$2-0))*(Expenses!$E8&lt;=(S$3-0))=1,Expenses!$D8,0)))</f>
        <v/>
      </c>
      <c r="T32" s="22">
        <f>IF(OR(Expenses!$D8="",Expenses!$E8=""),0,IF(Expenses!$C8="Monthly",Expenses!$D8*(((MIN(DATE(YEAR((T$2-0)),MONTH((T$2-0)),1)+DAY(Expenses!$E8)-1,EOMONTH((T$2-0),0)))&gt;=(T$2-0))*((MIN(DATE(YEAR((T$2-0)),MONTH((T$2-0)),1)+DAY(Expenses!$E8)-1,EOMONTH((T$2-0),0)))&lt;=(T$3-0))*((MIN(DATE(YEAR((T$2-0)),MONTH((T$2-0)),1)+DAY(Expenses!$E8)-1,EOMONTH((T$2-0),0)))&gt;=Expenses!$E8)*((MIN(DATE(YEAR((T$2-0)),MONTH((T$2-0)),1)+DAY(Expenses!$E8)-1,EOMONTH((T$2-0),0)))&lt;=IF(Expenses!$F8="",DATE(9999,1,1),Expenses!$F8))+((MIN(EOMONTH((T$2-0),0)+DAY(Expenses!$E8),EOMONTH((T$2-0),1)))&gt;=(T$2-0))*((MIN(EOMONTH((T$2-0),0)+DAY(Expenses!$E8),EOMONTH((T$2-0),1)))&lt;=(T$3-0))*((MIN(EOMONTH((T$2-0),0)+DAY(Expenses!$E8),EOMONTH((T$2-0),1)))&gt;=Expenses!$E8)*((MIN(EOMONTH((T$2-0),0)+DAY(Expenses!$E8),EOMONTH((T$2-0),1)))&lt;=IF(Expenses!$F8="",DATE(9999,1,1),Expenses!$F8))+((MIN(EOMONTH((T$2-0),1)+DAY(Expenses!$E8),EOMONTH((T$2-0),2)))&gt;=(T$2-0))*((MIN(EOMONTH((T$2-0),1)+DAY(Expenses!$E8),EOMONTH((T$2-0),2)))&lt;=(T$3-0))*((MIN(EOMONTH((T$2-0),1)+DAY(Expenses!$E8),EOMONTH((T$2-0),2)))&gt;=Expenses!$E8)*((MIN(EOMONTH((T$2-0),1)+DAY(Expenses!$E8),EOMONTH((T$2-0),2)))&lt;=IF(Expenses!$F8="",DATE(9999,1,1),Expenses!$F8))),IF((Expenses!$E8&gt;=(T$2-0))*(Expenses!$E8&lt;=(T$3-0))=1,Expenses!$D8,0)))</f>
        <v/>
      </c>
      <c r="U32" s="22">
        <f>IF(OR(Expenses!$D8="",Expenses!$E8=""),0,IF(Expenses!$C8="Monthly",Expenses!$D8*(((MIN(DATE(YEAR((U$2-0)),MONTH((U$2-0)),1)+DAY(Expenses!$E8)-1,EOMONTH((U$2-0),0)))&gt;=(U$2-0))*((MIN(DATE(YEAR((U$2-0)),MONTH((U$2-0)),1)+DAY(Expenses!$E8)-1,EOMONTH((U$2-0),0)))&lt;=(U$3-0))*((MIN(DATE(YEAR((U$2-0)),MONTH((U$2-0)),1)+DAY(Expenses!$E8)-1,EOMONTH((U$2-0),0)))&gt;=Expenses!$E8)*((MIN(DATE(YEAR((U$2-0)),MONTH((U$2-0)),1)+DAY(Expenses!$E8)-1,EOMONTH((U$2-0),0)))&lt;=IF(Expenses!$F8="",DATE(9999,1,1),Expenses!$F8))+((MIN(EOMONTH((U$2-0),0)+DAY(Expenses!$E8),EOMONTH((U$2-0),1)))&gt;=(U$2-0))*((MIN(EOMONTH((U$2-0),0)+DAY(Expenses!$E8),EOMONTH((U$2-0),1)))&lt;=(U$3-0))*((MIN(EOMONTH((U$2-0),0)+DAY(Expenses!$E8),EOMONTH((U$2-0),1)))&gt;=Expenses!$E8)*((MIN(EOMONTH((U$2-0),0)+DAY(Expenses!$E8),EOMONTH((U$2-0),1)))&lt;=IF(Expenses!$F8="",DATE(9999,1,1),Expenses!$F8))+((MIN(EOMONTH((U$2-0),1)+DAY(Expenses!$E8),EOMONTH((U$2-0),2)))&gt;=(U$2-0))*((MIN(EOMONTH((U$2-0),1)+DAY(Expenses!$E8),EOMONTH((U$2-0),2)))&lt;=(U$3-0))*((MIN(EOMONTH((U$2-0),1)+DAY(Expenses!$E8),EOMONTH((U$2-0),2)))&gt;=Expenses!$E8)*((MIN(EOMONTH((U$2-0),1)+DAY(Expenses!$E8),EOMONTH((U$2-0),2)))&lt;=IF(Expenses!$F8="",DATE(9999,1,1),Expenses!$F8))),IF((Expenses!$E8&gt;=(U$2-0))*(Expenses!$E8&lt;=(U$3-0))=1,Expenses!$D8,0)))</f>
        <v/>
      </c>
      <c r="V32" s="22">
        <f>IF(OR(Expenses!$D8="",Expenses!$E8=""),0,IF(Expenses!$C8="Monthly",Expenses!$D8*(((MIN(DATE(YEAR((V$2-0)),MONTH((V$2-0)),1)+DAY(Expenses!$E8)-1,EOMONTH((V$2-0),0)))&gt;=(V$2-0))*((MIN(DATE(YEAR((V$2-0)),MONTH((V$2-0)),1)+DAY(Expenses!$E8)-1,EOMONTH((V$2-0),0)))&lt;=(V$3-0))*((MIN(DATE(YEAR((V$2-0)),MONTH((V$2-0)),1)+DAY(Expenses!$E8)-1,EOMONTH((V$2-0),0)))&gt;=Expenses!$E8)*((MIN(DATE(YEAR((V$2-0)),MONTH((V$2-0)),1)+DAY(Expenses!$E8)-1,EOMONTH((V$2-0),0)))&lt;=IF(Expenses!$F8="",DATE(9999,1,1),Expenses!$F8))+((MIN(EOMONTH((V$2-0),0)+DAY(Expenses!$E8),EOMONTH((V$2-0),1)))&gt;=(V$2-0))*((MIN(EOMONTH((V$2-0),0)+DAY(Expenses!$E8),EOMONTH((V$2-0),1)))&lt;=(V$3-0))*((MIN(EOMONTH((V$2-0),0)+DAY(Expenses!$E8),EOMONTH((V$2-0),1)))&gt;=Expenses!$E8)*((MIN(EOMONTH((V$2-0),0)+DAY(Expenses!$E8),EOMONTH((V$2-0),1)))&lt;=IF(Expenses!$F8="",DATE(9999,1,1),Expenses!$F8))+((MIN(EOMONTH((V$2-0),1)+DAY(Expenses!$E8),EOMONTH((V$2-0),2)))&gt;=(V$2-0))*((MIN(EOMONTH((V$2-0),1)+DAY(Expenses!$E8),EOMONTH((V$2-0),2)))&lt;=(V$3-0))*((MIN(EOMONTH((V$2-0),1)+DAY(Expenses!$E8),EOMONTH((V$2-0),2)))&gt;=Expenses!$E8)*((MIN(EOMONTH((V$2-0),1)+DAY(Expenses!$E8),EOMONTH((V$2-0),2)))&lt;=IF(Expenses!$F8="",DATE(9999,1,1),Expenses!$F8))),IF((Expenses!$E8&gt;=(V$2-0))*(Expenses!$E8&lt;=(V$3-0))=1,Expenses!$D8,0)))</f>
        <v/>
      </c>
      <c r="W32" s="22">
        <f>IF(OR(Expenses!$D8="",Expenses!$E8=""),0,IF(Expenses!$C8="Monthly",Expenses!$D8*(((MIN(DATE(YEAR((W$2-0)),MONTH((W$2-0)),1)+DAY(Expenses!$E8)-1,EOMONTH((W$2-0),0)))&gt;=(W$2-0))*((MIN(DATE(YEAR((W$2-0)),MONTH((W$2-0)),1)+DAY(Expenses!$E8)-1,EOMONTH((W$2-0),0)))&lt;=(W$3-0))*((MIN(DATE(YEAR((W$2-0)),MONTH((W$2-0)),1)+DAY(Expenses!$E8)-1,EOMONTH((W$2-0),0)))&gt;=Expenses!$E8)*((MIN(DATE(YEAR((W$2-0)),MONTH((W$2-0)),1)+DAY(Expenses!$E8)-1,EOMONTH((W$2-0),0)))&lt;=IF(Expenses!$F8="",DATE(9999,1,1),Expenses!$F8))+((MIN(EOMONTH((W$2-0),0)+DAY(Expenses!$E8),EOMONTH((W$2-0),1)))&gt;=(W$2-0))*((MIN(EOMONTH((W$2-0),0)+DAY(Expenses!$E8),EOMONTH((W$2-0),1)))&lt;=(W$3-0))*((MIN(EOMONTH((W$2-0),0)+DAY(Expenses!$E8),EOMONTH((W$2-0),1)))&gt;=Expenses!$E8)*((MIN(EOMONTH((W$2-0),0)+DAY(Expenses!$E8),EOMONTH((W$2-0),1)))&lt;=IF(Expenses!$F8="",DATE(9999,1,1),Expenses!$F8))+((MIN(EOMONTH((W$2-0),1)+DAY(Expenses!$E8),EOMONTH((W$2-0),2)))&gt;=(W$2-0))*((MIN(EOMONTH((W$2-0),1)+DAY(Expenses!$E8),EOMONTH((W$2-0),2)))&lt;=(W$3-0))*((MIN(EOMONTH((W$2-0),1)+DAY(Expenses!$E8),EOMONTH((W$2-0),2)))&gt;=Expenses!$E8)*((MIN(EOMONTH((W$2-0),1)+DAY(Expenses!$E8),EOMONTH((W$2-0),2)))&lt;=IF(Expenses!$F8="",DATE(9999,1,1),Expenses!$F8))),IF((Expenses!$E8&gt;=(W$2-0))*(Expenses!$E8&lt;=(W$3-0))=1,Expenses!$D8,0)))</f>
        <v/>
      </c>
      <c r="X32" s="22">
        <f>IF(OR(Expenses!$D8="",Expenses!$E8=""),0,IF(Expenses!$C8="Monthly",Expenses!$D8*(((MIN(DATE(YEAR((X$2-0)),MONTH((X$2-0)),1)+DAY(Expenses!$E8)-1,EOMONTH((X$2-0),0)))&gt;=(X$2-0))*((MIN(DATE(YEAR((X$2-0)),MONTH((X$2-0)),1)+DAY(Expenses!$E8)-1,EOMONTH((X$2-0),0)))&lt;=(X$3-0))*((MIN(DATE(YEAR((X$2-0)),MONTH((X$2-0)),1)+DAY(Expenses!$E8)-1,EOMONTH((X$2-0),0)))&gt;=Expenses!$E8)*((MIN(DATE(YEAR((X$2-0)),MONTH((X$2-0)),1)+DAY(Expenses!$E8)-1,EOMONTH((X$2-0),0)))&lt;=IF(Expenses!$F8="",DATE(9999,1,1),Expenses!$F8))+((MIN(EOMONTH((X$2-0),0)+DAY(Expenses!$E8),EOMONTH((X$2-0),1)))&gt;=(X$2-0))*((MIN(EOMONTH((X$2-0),0)+DAY(Expenses!$E8),EOMONTH((X$2-0),1)))&lt;=(X$3-0))*((MIN(EOMONTH((X$2-0),0)+DAY(Expenses!$E8),EOMONTH((X$2-0),1)))&gt;=Expenses!$E8)*((MIN(EOMONTH((X$2-0),0)+DAY(Expenses!$E8),EOMONTH((X$2-0),1)))&lt;=IF(Expenses!$F8="",DATE(9999,1,1),Expenses!$F8))+((MIN(EOMONTH((X$2-0),1)+DAY(Expenses!$E8),EOMONTH((X$2-0),2)))&gt;=(X$2-0))*((MIN(EOMONTH((X$2-0),1)+DAY(Expenses!$E8),EOMONTH((X$2-0),2)))&lt;=(X$3-0))*((MIN(EOMONTH((X$2-0),1)+DAY(Expenses!$E8),EOMONTH((X$2-0),2)))&gt;=Expenses!$E8)*((MIN(EOMONTH((X$2-0),1)+DAY(Expenses!$E8),EOMONTH((X$2-0),2)))&lt;=IF(Expenses!$F8="",DATE(9999,1,1),Expenses!$F8))),IF((Expenses!$E8&gt;=(X$2-0))*(Expenses!$E8&lt;=(X$3-0))=1,Expenses!$D8,0)))</f>
        <v/>
      </c>
      <c r="Y32" s="22">
        <f>IF(OR(Expenses!$D8="",Expenses!$E8=""),0,IF(Expenses!$C8="Monthly",Expenses!$D8*(((MIN(DATE(YEAR((Y$2-0)),MONTH((Y$2-0)),1)+DAY(Expenses!$E8)-1,EOMONTH((Y$2-0),0)))&gt;=(Y$2-0))*((MIN(DATE(YEAR((Y$2-0)),MONTH((Y$2-0)),1)+DAY(Expenses!$E8)-1,EOMONTH((Y$2-0),0)))&lt;=(Y$3-0))*((MIN(DATE(YEAR((Y$2-0)),MONTH((Y$2-0)),1)+DAY(Expenses!$E8)-1,EOMONTH((Y$2-0),0)))&gt;=Expenses!$E8)*((MIN(DATE(YEAR((Y$2-0)),MONTH((Y$2-0)),1)+DAY(Expenses!$E8)-1,EOMONTH((Y$2-0),0)))&lt;=IF(Expenses!$F8="",DATE(9999,1,1),Expenses!$F8))+((MIN(EOMONTH((Y$2-0),0)+DAY(Expenses!$E8),EOMONTH((Y$2-0),1)))&gt;=(Y$2-0))*((MIN(EOMONTH((Y$2-0),0)+DAY(Expenses!$E8),EOMONTH((Y$2-0),1)))&lt;=(Y$3-0))*((MIN(EOMONTH((Y$2-0),0)+DAY(Expenses!$E8),EOMONTH((Y$2-0),1)))&gt;=Expenses!$E8)*((MIN(EOMONTH((Y$2-0),0)+DAY(Expenses!$E8),EOMONTH((Y$2-0),1)))&lt;=IF(Expenses!$F8="",DATE(9999,1,1),Expenses!$F8))+((MIN(EOMONTH((Y$2-0),1)+DAY(Expenses!$E8),EOMONTH((Y$2-0),2)))&gt;=(Y$2-0))*((MIN(EOMONTH((Y$2-0),1)+DAY(Expenses!$E8),EOMONTH((Y$2-0),2)))&lt;=(Y$3-0))*((MIN(EOMONTH((Y$2-0),1)+DAY(Expenses!$E8),EOMONTH((Y$2-0),2)))&gt;=Expenses!$E8)*((MIN(EOMONTH((Y$2-0),1)+DAY(Expenses!$E8),EOMONTH((Y$2-0),2)))&lt;=IF(Expenses!$F8="",DATE(9999,1,1),Expenses!$F8))),IF((Expenses!$E8&gt;=(Y$2-0))*(Expenses!$E8&lt;=(Y$3-0))=1,Expenses!$D8,0)))</f>
        <v/>
      </c>
      <c r="Z32" s="22">
        <f>IF(OR(Expenses!$D8="",Expenses!$E8=""),0,IF(Expenses!$C8="Monthly",Expenses!$D8*(((MIN(DATE(YEAR((Z$2-0)),MONTH((Z$2-0)),1)+DAY(Expenses!$E8)-1,EOMONTH((Z$2-0),0)))&gt;=(Z$2-0))*((MIN(DATE(YEAR((Z$2-0)),MONTH((Z$2-0)),1)+DAY(Expenses!$E8)-1,EOMONTH((Z$2-0),0)))&lt;=(Z$3-0))*((MIN(DATE(YEAR((Z$2-0)),MONTH((Z$2-0)),1)+DAY(Expenses!$E8)-1,EOMONTH((Z$2-0),0)))&gt;=Expenses!$E8)*((MIN(DATE(YEAR((Z$2-0)),MONTH((Z$2-0)),1)+DAY(Expenses!$E8)-1,EOMONTH((Z$2-0),0)))&lt;=IF(Expenses!$F8="",DATE(9999,1,1),Expenses!$F8))+((MIN(EOMONTH((Z$2-0),0)+DAY(Expenses!$E8),EOMONTH((Z$2-0),1)))&gt;=(Z$2-0))*((MIN(EOMONTH((Z$2-0),0)+DAY(Expenses!$E8),EOMONTH((Z$2-0),1)))&lt;=(Z$3-0))*((MIN(EOMONTH((Z$2-0),0)+DAY(Expenses!$E8),EOMONTH((Z$2-0),1)))&gt;=Expenses!$E8)*((MIN(EOMONTH((Z$2-0),0)+DAY(Expenses!$E8),EOMONTH((Z$2-0),1)))&lt;=IF(Expenses!$F8="",DATE(9999,1,1),Expenses!$F8))+((MIN(EOMONTH((Z$2-0),1)+DAY(Expenses!$E8),EOMONTH((Z$2-0),2)))&gt;=(Z$2-0))*((MIN(EOMONTH((Z$2-0),1)+DAY(Expenses!$E8),EOMONTH((Z$2-0),2)))&lt;=(Z$3-0))*((MIN(EOMONTH((Z$2-0),1)+DAY(Expenses!$E8),EOMONTH((Z$2-0),2)))&gt;=Expenses!$E8)*((MIN(EOMONTH((Z$2-0),1)+DAY(Expenses!$E8),EOMONTH((Z$2-0),2)))&lt;=IF(Expenses!$F8="",DATE(9999,1,1),Expenses!$F8))),IF((Expenses!$E8&gt;=(Z$2-0))*(Expenses!$E8&lt;=(Z$3-0))=1,Expenses!$D8,0)))</f>
        <v/>
      </c>
      <c r="AA32" s="22">
        <f>IF(OR(Expenses!$D8="",Expenses!$E8=""),0,IF(Expenses!$C8="Monthly",Expenses!$D8*(((MIN(DATE(YEAR((AA$2-0)),MONTH((AA$2-0)),1)+DAY(Expenses!$E8)-1,EOMONTH((AA$2-0),0)))&gt;=(AA$2-0))*((MIN(DATE(YEAR((AA$2-0)),MONTH((AA$2-0)),1)+DAY(Expenses!$E8)-1,EOMONTH((AA$2-0),0)))&lt;=(AA$3-0))*((MIN(DATE(YEAR((AA$2-0)),MONTH((AA$2-0)),1)+DAY(Expenses!$E8)-1,EOMONTH((AA$2-0),0)))&gt;=Expenses!$E8)*((MIN(DATE(YEAR((AA$2-0)),MONTH((AA$2-0)),1)+DAY(Expenses!$E8)-1,EOMONTH((AA$2-0),0)))&lt;=IF(Expenses!$F8="",DATE(9999,1,1),Expenses!$F8))+((MIN(EOMONTH((AA$2-0),0)+DAY(Expenses!$E8),EOMONTH((AA$2-0),1)))&gt;=(AA$2-0))*((MIN(EOMONTH((AA$2-0),0)+DAY(Expenses!$E8),EOMONTH((AA$2-0),1)))&lt;=(AA$3-0))*((MIN(EOMONTH((AA$2-0),0)+DAY(Expenses!$E8),EOMONTH((AA$2-0),1)))&gt;=Expenses!$E8)*((MIN(EOMONTH((AA$2-0),0)+DAY(Expenses!$E8),EOMONTH((AA$2-0),1)))&lt;=IF(Expenses!$F8="",DATE(9999,1,1),Expenses!$F8))+((MIN(EOMONTH((AA$2-0),1)+DAY(Expenses!$E8),EOMONTH((AA$2-0),2)))&gt;=(AA$2-0))*((MIN(EOMONTH((AA$2-0),1)+DAY(Expenses!$E8),EOMONTH((AA$2-0),2)))&lt;=(AA$3-0))*((MIN(EOMONTH((AA$2-0),1)+DAY(Expenses!$E8),EOMONTH((AA$2-0),2)))&gt;=Expenses!$E8)*((MIN(EOMONTH((AA$2-0),1)+DAY(Expenses!$E8),EOMONTH((AA$2-0),2)))&lt;=IF(Expenses!$F8="",DATE(9999,1,1),Expenses!$F8))),IF((Expenses!$E8&gt;=(AA$2-0))*(Expenses!$E8&lt;=(AA$3-0))=1,Expenses!$D8,0)))</f>
        <v/>
      </c>
      <c r="AB32" s="22">
        <f>IF(OR(Expenses!$D8="",Expenses!$E8=""),0,IF(Expenses!$C8="Monthly",Expenses!$D8*(((MIN(DATE(YEAR((AB$2-0)),MONTH((AB$2-0)),1)+DAY(Expenses!$E8)-1,EOMONTH((AB$2-0),0)))&gt;=(AB$2-0))*((MIN(DATE(YEAR((AB$2-0)),MONTH((AB$2-0)),1)+DAY(Expenses!$E8)-1,EOMONTH((AB$2-0),0)))&lt;=(AB$3-0))*((MIN(DATE(YEAR((AB$2-0)),MONTH((AB$2-0)),1)+DAY(Expenses!$E8)-1,EOMONTH((AB$2-0),0)))&gt;=Expenses!$E8)*((MIN(DATE(YEAR((AB$2-0)),MONTH((AB$2-0)),1)+DAY(Expenses!$E8)-1,EOMONTH((AB$2-0),0)))&lt;=IF(Expenses!$F8="",DATE(9999,1,1),Expenses!$F8))+((MIN(EOMONTH((AB$2-0),0)+DAY(Expenses!$E8),EOMONTH((AB$2-0),1)))&gt;=(AB$2-0))*((MIN(EOMONTH((AB$2-0),0)+DAY(Expenses!$E8),EOMONTH((AB$2-0),1)))&lt;=(AB$3-0))*((MIN(EOMONTH((AB$2-0),0)+DAY(Expenses!$E8),EOMONTH((AB$2-0),1)))&gt;=Expenses!$E8)*((MIN(EOMONTH((AB$2-0),0)+DAY(Expenses!$E8),EOMONTH((AB$2-0),1)))&lt;=IF(Expenses!$F8="",DATE(9999,1,1),Expenses!$F8))+((MIN(EOMONTH((AB$2-0),1)+DAY(Expenses!$E8),EOMONTH((AB$2-0),2)))&gt;=(AB$2-0))*((MIN(EOMONTH((AB$2-0),1)+DAY(Expenses!$E8),EOMONTH((AB$2-0),2)))&lt;=(AB$3-0))*((MIN(EOMONTH((AB$2-0),1)+DAY(Expenses!$E8),EOMONTH((AB$2-0),2)))&gt;=Expenses!$E8)*((MIN(EOMONTH((AB$2-0),1)+DAY(Expenses!$E8),EOMONTH((AB$2-0),2)))&lt;=IF(Expenses!$F8="",DATE(9999,1,1),Expenses!$F8))),IF((Expenses!$E8&gt;=(AB$2-0))*(Expenses!$E8&lt;=(AB$3-0))=1,Expenses!$D8,0)))</f>
        <v/>
      </c>
    </row>
    <row r="33" ht="15" customHeight="1" s="23">
      <c r="A33" s="22">
        <f>IF(Expenses!$B9="","",Expenses!$B9)</f>
        <v/>
      </c>
      <c r="B33" s="22">
        <f>IF(Expenses!$A9="","",Expenses!$A9)</f>
        <v/>
      </c>
      <c r="C33" s="22">
        <f>IF(OR(Expenses!$D9="",Expenses!$E9=""),0,IF(Expenses!$C9="Monthly",Expenses!$D9*(((MIN(DATE(YEAR((C$2-0)),MONTH((C$2-0)),1)+DAY(Expenses!$E9)-1,EOMONTH((C$2-0),0)))&gt;=(C$2-0))*((MIN(DATE(YEAR((C$2-0)),MONTH((C$2-0)),1)+DAY(Expenses!$E9)-1,EOMONTH((C$2-0),0)))&lt;=(C$3-0))*((MIN(DATE(YEAR((C$2-0)),MONTH((C$2-0)),1)+DAY(Expenses!$E9)-1,EOMONTH((C$2-0),0)))&gt;=Expenses!$E9)*((MIN(DATE(YEAR((C$2-0)),MONTH((C$2-0)),1)+DAY(Expenses!$E9)-1,EOMONTH((C$2-0),0)))&lt;=IF(Expenses!$F9="",DATE(9999,1,1),Expenses!$F9))+((MIN(EOMONTH((C$2-0),0)+DAY(Expenses!$E9),EOMONTH((C$2-0),1)))&gt;=(C$2-0))*((MIN(EOMONTH((C$2-0),0)+DAY(Expenses!$E9),EOMONTH((C$2-0),1)))&lt;=(C$3-0))*((MIN(EOMONTH((C$2-0),0)+DAY(Expenses!$E9),EOMONTH((C$2-0),1)))&gt;=Expenses!$E9)*((MIN(EOMONTH((C$2-0),0)+DAY(Expenses!$E9),EOMONTH((C$2-0),1)))&lt;=IF(Expenses!$F9="",DATE(9999,1,1),Expenses!$F9))+((MIN(EOMONTH((C$2-0),1)+DAY(Expenses!$E9),EOMONTH((C$2-0),2)))&gt;=(C$2-0))*((MIN(EOMONTH((C$2-0),1)+DAY(Expenses!$E9),EOMONTH((C$2-0),2)))&lt;=(C$3-0))*((MIN(EOMONTH((C$2-0),1)+DAY(Expenses!$E9),EOMONTH((C$2-0),2)))&gt;=Expenses!$E9)*((MIN(EOMONTH((C$2-0),1)+DAY(Expenses!$E9),EOMONTH((C$2-0),2)))&lt;=IF(Expenses!$F9="",DATE(9999,1,1),Expenses!$F9))),IF((Expenses!$E9&gt;=(C$2-0))*(Expenses!$E9&lt;=(C$3-0))=1,Expenses!$D9,0)))</f>
        <v/>
      </c>
      <c r="D33" s="22">
        <f>IF(OR(Expenses!$D9="",Expenses!$E9=""),0,IF(Expenses!$C9="Monthly",Expenses!$D9*(((MIN(DATE(YEAR((D$2-0)),MONTH((D$2-0)),1)+DAY(Expenses!$E9)-1,EOMONTH((D$2-0),0)))&gt;=(D$2-0))*((MIN(DATE(YEAR((D$2-0)),MONTH((D$2-0)),1)+DAY(Expenses!$E9)-1,EOMONTH((D$2-0),0)))&lt;=(D$3-0))*((MIN(DATE(YEAR((D$2-0)),MONTH((D$2-0)),1)+DAY(Expenses!$E9)-1,EOMONTH((D$2-0),0)))&gt;=Expenses!$E9)*((MIN(DATE(YEAR((D$2-0)),MONTH((D$2-0)),1)+DAY(Expenses!$E9)-1,EOMONTH((D$2-0),0)))&lt;=IF(Expenses!$F9="",DATE(9999,1,1),Expenses!$F9))+((MIN(EOMONTH((D$2-0),0)+DAY(Expenses!$E9),EOMONTH((D$2-0),1)))&gt;=(D$2-0))*((MIN(EOMONTH((D$2-0),0)+DAY(Expenses!$E9),EOMONTH((D$2-0),1)))&lt;=(D$3-0))*((MIN(EOMONTH((D$2-0),0)+DAY(Expenses!$E9),EOMONTH((D$2-0),1)))&gt;=Expenses!$E9)*((MIN(EOMONTH((D$2-0),0)+DAY(Expenses!$E9),EOMONTH((D$2-0),1)))&lt;=IF(Expenses!$F9="",DATE(9999,1,1),Expenses!$F9))+((MIN(EOMONTH((D$2-0),1)+DAY(Expenses!$E9),EOMONTH((D$2-0),2)))&gt;=(D$2-0))*((MIN(EOMONTH((D$2-0),1)+DAY(Expenses!$E9),EOMONTH((D$2-0),2)))&lt;=(D$3-0))*((MIN(EOMONTH((D$2-0),1)+DAY(Expenses!$E9),EOMONTH((D$2-0),2)))&gt;=Expenses!$E9)*((MIN(EOMONTH((D$2-0),1)+DAY(Expenses!$E9),EOMONTH((D$2-0),2)))&lt;=IF(Expenses!$F9="",DATE(9999,1,1),Expenses!$F9))),IF((Expenses!$E9&gt;=(D$2-0))*(Expenses!$E9&lt;=(D$3-0))=1,Expenses!$D9,0)))</f>
        <v/>
      </c>
      <c r="E33" s="22">
        <f>IF(OR(Expenses!$D9="",Expenses!$E9=""),0,IF(Expenses!$C9="Monthly",Expenses!$D9*(((MIN(DATE(YEAR((E$2-0)),MONTH((E$2-0)),1)+DAY(Expenses!$E9)-1,EOMONTH((E$2-0),0)))&gt;=(E$2-0))*((MIN(DATE(YEAR((E$2-0)),MONTH((E$2-0)),1)+DAY(Expenses!$E9)-1,EOMONTH((E$2-0),0)))&lt;=(E$3-0))*((MIN(DATE(YEAR((E$2-0)),MONTH((E$2-0)),1)+DAY(Expenses!$E9)-1,EOMONTH((E$2-0),0)))&gt;=Expenses!$E9)*((MIN(DATE(YEAR((E$2-0)),MONTH((E$2-0)),1)+DAY(Expenses!$E9)-1,EOMONTH((E$2-0),0)))&lt;=IF(Expenses!$F9="",DATE(9999,1,1),Expenses!$F9))+((MIN(EOMONTH((E$2-0),0)+DAY(Expenses!$E9),EOMONTH((E$2-0),1)))&gt;=(E$2-0))*((MIN(EOMONTH((E$2-0),0)+DAY(Expenses!$E9),EOMONTH((E$2-0),1)))&lt;=(E$3-0))*((MIN(EOMONTH((E$2-0),0)+DAY(Expenses!$E9),EOMONTH((E$2-0),1)))&gt;=Expenses!$E9)*((MIN(EOMONTH((E$2-0),0)+DAY(Expenses!$E9),EOMONTH((E$2-0),1)))&lt;=IF(Expenses!$F9="",DATE(9999,1,1),Expenses!$F9))+((MIN(EOMONTH((E$2-0),1)+DAY(Expenses!$E9),EOMONTH((E$2-0),2)))&gt;=(E$2-0))*((MIN(EOMONTH((E$2-0),1)+DAY(Expenses!$E9),EOMONTH((E$2-0),2)))&lt;=(E$3-0))*((MIN(EOMONTH((E$2-0),1)+DAY(Expenses!$E9),EOMONTH((E$2-0),2)))&gt;=Expenses!$E9)*((MIN(EOMONTH((E$2-0),1)+DAY(Expenses!$E9),EOMONTH((E$2-0),2)))&lt;=IF(Expenses!$F9="",DATE(9999,1,1),Expenses!$F9))),IF((Expenses!$E9&gt;=(E$2-0))*(Expenses!$E9&lt;=(E$3-0))=1,Expenses!$D9,0)))</f>
        <v/>
      </c>
      <c r="F33" s="22">
        <f>IF(OR(Expenses!$D9="",Expenses!$E9=""),0,IF(Expenses!$C9="Monthly",Expenses!$D9*(((MIN(DATE(YEAR((F$2-0)),MONTH((F$2-0)),1)+DAY(Expenses!$E9)-1,EOMONTH((F$2-0),0)))&gt;=(F$2-0))*((MIN(DATE(YEAR((F$2-0)),MONTH((F$2-0)),1)+DAY(Expenses!$E9)-1,EOMONTH((F$2-0),0)))&lt;=(F$3-0))*((MIN(DATE(YEAR((F$2-0)),MONTH((F$2-0)),1)+DAY(Expenses!$E9)-1,EOMONTH((F$2-0),0)))&gt;=Expenses!$E9)*((MIN(DATE(YEAR((F$2-0)),MONTH((F$2-0)),1)+DAY(Expenses!$E9)-1,EOMONTH((F$2-0),0)))&lt;=IF(Expenses!$F9="",DATE(9999,1,1),Expenses!$F9))+((MIN(EOMONTH((F$2-0),0)+DAY(Expenses!$E9),EOMONTH((F$2-0),1)))&gt;=(F$2-0))*((MIN(EOMONTH((F$2-0),0)+DAY(Expenses!$E9),EOMONTH((F$2-0),1)))&lt;=(F$3-0))*((MIN(EOMONTH((F$2-0),0)+DAY(Expenses!$E9),EOMONTH((F$2-0),1)))&gt;=Expenses!$E9)*((MIN(EOMONTH((F$2-0),0)+DAY(Expenses!$E9),EOMONTH((F$2-0),1)))&lt;=IF(Expenses!$F9="",DATE(9999,1,1),Expenses!$F9))+((MIN(EOMONTH((F$2-0),1)+DAY(Expenses!$E9),EOMONTH((F$2-0),2)))&gt;=(F$2-0))*((MIN(EOMONTH((F$2-0),1)+DAY(Expenses!$E9),EOMONTH((F$2-0),2)))&lt;=(F$3-0))*((MIN(EOMONTH((F$2-0),1)+DAY(Expenses!$E9),EOMONTH((F$2-0),2)))&gt;=Expenses!$E9)*((MIN(EOMONTH((F$2-0),1)+DAY(Expenses!$E9),EOMONTH((F$2-0),2)))&lt;=IF(Expenses!$F9="",DATE(9999,1,1),Expenses!$F9))),IF((Expenses!$E9&gt;=(F$2-0))*(Expenses!$E9&lt;=(F$3-0))=1,Expenses!$D9,0)))</f>
        <v/>
      </c>
      <c r="G33" s="22">
        <f>IF(OR(Expenses!$D9="",Expenses!$E9=""),0,IF(Expenses!$C9="Monthly",Expenses!$D9*(((MIN(DATE(YEAR((G$2-0)),MONTH((G$2-0)),1)+DAY(Expenses!$E9)-1,EOMONTH((G$2-0),0)))&gt;=(G$2-0))*((MIN(DATE(YEAR((G$2-0)),MONTH((G$2-0)),1)+DAY(Expenses!$E9)-1,EOMONTH((G$2-0),0)))&lt;=(G$3-0))*((MIN(DATE(YEAR((G$2-0)),MONTH((G$2-0)),1)+DAY(Expenses!$E9)-1,EOMONTH((G$2-0),0)))&gt;=Expenses!$E9)*((MIN(DATE(YEAR((G$2-0)),MONTH((G$2-0)),1)+DAY(Expenses!$E9)-1,EOMONTH((G$2-0),0)))&lt;=IF(Expenses!$F9="",DATE(9999,1,1),Expenses!$F9))+((MIN(EOMONTH((G$2-0),0)+DAY(Expenses!$E9),EOMONTH((G$2-0),1)))&gt;=(G$2-0))*((MIN(EOMONTH((G$2-0),0)+DAY(Expenses!$E9),EOMONTH((G$2-0),1)))&lt;=(G$3-0))*((MIN(EOMONTH((G$2-0),0)+DAY(Expenses!$E9),EOMONTH((G$2-0),1)))&gt;=Expenses!$E9)*((MIN(EOMONTH((G$2-0),0)+DAY(Expenses!$E9),EOMONTH((G$2-0),1)))&lt;=IF(Expenses!$F9="",DATE(9999,1,1),Expenses!$F9))+((MIN(EOMONTH((G$2-0),1)+DAY(Expenses!$E9),EOMONTH((G$2-0),2)))&gt;=(G$2-0))*((MIN(EOMONTH((G$2-0),1)+DAY(Expenses!$E9),EOMONTH((G$2-0),2)))&lt;=(G$3-0))*((MIN(EOMONTH((G$2-0),1)+DAY(Expenses!$E9),EOMONTH((G$2-0),2)))&gt;=Expenses!$E9)*((MIN(EOMONTH((G$2-0),1)+DAY(Expenses!$E9),EOMONTH((G$2-0),2)))&lt;=IF(Expenses!$F9="",DATE(9999,1,1),Expenses!$F9))),IF((Expenses!$E9&gt;=(G$2-0))*(Expenses!$E9&lt;=(G$3-0))=1,Expenses!$D9,0)))</f>
        <v/>
      </c>
      <c r="H33" s="22">
        <f>IF(OR(Expenses!$D9="",Expenses!$E9=""),0,IF(Expenses!$C9="Monthly",Expenses!$D9*(((MIN(DATE(YEAR((H$2-0)),MONTH((H$2-0)),1)+DAY(Expenses!$E9)-1,EOMONTH((H$2-0),0)))&gt;=(H$2-0))*((MIN(DATE(YEAR((H$2-0)),MONTH((H$2-0)),1)+DAY(Expenses!$E9)-1,EOMONTH((H$2-0),0)))&lt;=(H$3-0))*((MIN(DATE(YEAR((H$2-0)),MONTH((H$2-0)),1)+DAY(Expenses!$E9)-1,EOMONTH((H$2-0),0)))&gt;=Expenses!$E9)*((MIN(DATE(YEAR((H$2-0)),MONTH((H$2-0)),1)+DAY(Expenses!$E9)-1,EOMONTH((H$2-0),0)))&lt;=IF(Expenses!$F9="",DATE(9999,1,1),Expenses!$F9))+((MIN(EOMONTH((H$2-0),0)+DAY(Expenses!$E9),EOMONTH((H$2-0),1)))&gt;=(H$2-0))*((MIN(EOMONTH((H$2-0),0)+DAY(Expenses!$E9),EOMONTH((H$2-0),1)))&lt;=(H$3-0))*((MIN(EOMONTH((H$2-0),0)+DAY(Expenses!$E9),EOMONTH((H$2-0),1)))&gt;=Expenses!$E9)*((MIN(EOMONTH((H$2-0),0)+DAY(Expenses!$E9),EOMONTH((H$2-0),1)))&lt;=IF(Expenses!$F9="",DATE(9999,1,1),Expenses!$F9))+((MIN(EOMONTH((H$2-0),1)+DAY(Expenses!$E9),EOMONTH((H$2-0),2)))&gt;=(H$2-0))*((MIN(EOMONTH((H$2-0),1)+DAY(Expenses!$E9),EOMONTH((H$2-0),2)))&lt;=(H$3-0))*((MIN(EOMONTH((H$2-0),1)+DAY(Expenses!$E9),EOMONTH((H$2-0),2)))&gt;=Expenses!$E9)*((MIN(EOMONTH((H$2-0),1)+DAY(Expenses!$E9),EOMONTH((H$2-0),2)))&lt;=IF(Expenses!$F9="",DATE(9999,1,1),Expenses!$F9))),IF((Expenses!$E9&gt;=(H$2-0))*(Expenses!$E9&lt;=(H$3-0))=1,Expenses!$D9,0)))</f>
        <v/>
      </c>
      <c r="I33" s="22">
        <f>IF(OR(Expenses!$D9="",Expenses!$E9=""),0,IF(Expenses!$C9="Monthly",Expenses!$D9*(((MIN(DATE(YEAR((I$2-0)),MONTH((I$2-0)),1)+DAY(Expenses!$E9)-1,EOMONTH((I$2-0),0)))&gt;=(I$2-0))*((MIN(DATE(YEAR((I$2-0)),MONTH((I$2-0)),1)+DAY(Expenses!$E9)-1,EOMONTH((I$2-0),0)))&lt;=(I$3-0))*((MIN(DATE(YEAR((I$2-0)),MONTH((I$2-0)),1)+DAY(Expenses!$E9)-1,EOMONTH((I$2-0),0)))&gt;=Expenses!$E9)*((MIN(DATE(YEAR((I$2-0)),MONTH((I$2-0)),1)+DAY(Expenses!$E9)-1,EOMONTH((I$2-0),0)))&lt;=IF(Expenses!$F9="",DATE(9999,1,1),Expenses!$F9))+((MIN(EOMONTH((I$2-0),0)+DAY(Expenses!$E9),EOMONTH((I$2-0),1)))&gt;=(I$2-0))*((MIN(EOMONTH((I$2-0),0)+DAY(Expenses!$E9),EOMONTH((I$2-0),1)))&lt;=(I$3-0))*((MIN(EOMONTH((I$2-0),0)+DAY(Expenses!$E9),EOMONTH((I$2-0),1)))&gt;=Expenses!$E9)*((MIN(EOMONTH((I$2-0),0)+DAY(Expenses!$E9),EOMONTH((I$2-0),1)))&lt;=IF(Expenses!$F9="",DATE(9999,1,1),Expenses!$F9))+((MIN(EOMONTH((I$2-0),1)+DAY(Expenses!$E9),EOMONTH((I$2-0),2)))&gt;=(I$2-0))*((MIN(EOMONTH((I$2-0),1)+DAY(Expenses!$E9),EOMONTH((I$2-0),2)))&lt;=(I$3-0))*((MIN(EOMONTH((I$2-0),1)+DAY(Expenses!$E9),EOMONTH((I$2-0),2)))&gt;=Expenses!$E9)*((MIN(EOMONTH((I$2-0),1)+DAY(Expenses!$E9),EOMONTH((I$2-0),2)))&lt;=IF(Expenses!$F9="",DATE(9999,1,1),Expenses!$F9))),IF((Expenses!$E9&gt;=(I$2-0))*(Expenses!$E9&lt;=(I$3-0))=1,Expenses!$D9,0)))</f>
        <v/>
      </c>
      <c r="J33" s="22">
        <f>IF(OR(Expenses!$D9="",Expenses!$E9=""),0,IF(Expenses!$C9="Monthly",Expenses!$D9*(((MIN(DATE(YEAR((J$2-0)),MONTH((J$2-0)),1)+DAY(Expenses!$E9)-1,EOMONTH((J$2-0),0)))&gt;=(J$2-0))*((MIN(DATE(YEAR((J$2-0)),MONTH((J$2-0)),1)+DAY(Expenses!$E9)-1,EOMONTH((J$2-0),0)))&lt;=(J$3-0))*((MIN(DATE(YEAR((J$2-0)),MONTH((J$2-0)),1)+DAY(Expenses!$E9)-1,EOMONTH((J$2-0),0)))&gt;=Expenses!$E9)*((MIN(DATE(YEAR((J$2-0)),MONTH((J$2-0)),1)+DAY(Expenses!$E9)-1,EOMONTH((J$2-0),0)))&lt;=IF(Expenses!$F9="",DATE(9999,1,1),Expenses!$F9))+((MIN(EOMONTH((J$2-0),0)+DAY(Expenses!$E9),EOMONTH((J$2-0),1)))&gt;=(J$2-0))*((MIN(EOMONTH((J$2-0),0)+DAY(Expenses!$E9),EOMONTH((J$2-0),1)))&lt;=(J$3-0))*((MIN(EOMONTH((J$2-0),0)+DAY(Expenses!$E9),EOMONTH((J$2-0),1)))&gt;=Expenses!$E9)*((MIN(EOMONTH((J$2-0),0)+DAY(Expenses!$E9),EOMONTH((J$2-0),1)))&lt;=IF(Expenses!$F9="",DATE(9999,1,1),Expenses!$F9))+((MIN(EOMONTH((J$2-0),1)+DAY(Expenses!$E9),EOMONTH((J$2-0),2)))&gt;=(J$2-0))*((MIN(EOMONTH((J$2-0),1)+DAY(Expenses!$E9),EOMONTH((J$2-0),2)))&lt;=(J$3-0))*((MIN(EOMONTH((J$2-0),1)+DAY(Expenses!$E9),EOMONTH((J$2-0),2)))&gt;=Expenses!$E9)*((MIN(EOMONTH((J$2-0),1)+DAY(Expenses!$E9),EOMONTH((J$2-0),2)))&lt;=IF(Expenses!$F9="",DATE(9999,1,1),Expenses!$F9))),IF((Expenses!$E9&gt;=(J$2-0))*(Expenses!$E9&lt;=(J$3-0))=1,Expenses!$D9,0)))</f>
        <v/>
      </c>
      <c r="K33" s="22">
        <f>IF(OR(Expenses!$D9="",Expenses!$E9=""),0,IF(Expenses!$C9="Monthly",Expenses!$D9*(((MIN(DATE(YEAR((K$2-0)),MONTH((K$2-0)),1)+DAY(Expenses!$E9)-1,EOMONTH((K$2-0),0)))&gt;=(K$2-0))*((MIN(DATE(YEAR((K$2-0)),MONTH((K$2-0)),1)+DAY(Expenses!$E9)-1,EOMONTH((K$2-0),0)))&lt;=(K$3-0))*((MIN(DATE(YEAR((K$2-0)),MONTH((K$2-0)),1)+DAY(Expenses!$E9)-1,EOMONTH((K$2-0),0)))&gt;=Expenses!$E9)*((MIN(DATE(YEAR((K$2-0)),MONTH((K$2-0)),1)+DAY(Expenses!$E9)-1,EOMONTH((K$2-0),0)))&lt;=IF(Expenses!$F9="",DATE(9999,1,1),Expenses!$F9))+((MIN(EOMONTH((K$2-0),0)+DAY(Expenses!$E9),EOMONTH((K$2-0),1)))&gt;=(K$2-0))*((MIN(EOMONTH((K$2-0),0)+DAY(Expenses!$E9),EOMONTH((K$2-0),1)))&lt;=(K$3-0))*((MIN(EOMONTH((K$2-0),0)+DAY(Expenses!$E9),EOMONTH((K$2-0),1)))&gt;=Expenses!$E9)*((MIN(EOMONTH((K$2-0),0)+DAY(Expenses!$E9),EOMONTH((K$2-0),1)))&lt;=IF(Expenses!$F9="",DATE(9999,1,1),Expenses!$F9))+((MIN(EOMONTH((K$2-0),1)+DAY(Expenses!$E9),EOMONTH((K$2-0),2)))&gt;=(K$2-0))*((MIN(EOMONTH((K$2-0),1)+DAY(Expenses!$E9),EOMONTH((K$2-0),2)))&lt;=(K$3-0))*((MIN(EOMONTH((K$2-0),1)+DAY(Expenses!$E9),EOMONTH((K$2-0),2)))&gt;=Expenses!$E9)*((MIN(EOMONTH((K$2-0),1)+DAY(Expenses!$E9),EOMONTH((K$2-0),2)))&lt;=IF(Expenses!$F9="",DATE(9999,1,1),Expenses!$F9))),IF((Expenses!$E9&gt;=(K$2-0))*(Expenses!$E9&lt;=(K$3-0))=1,Expenses!$D9,0)))</f>
        <v/>
      </c>
      <c r="L33" s="22">
        <f>IF(OR(Expenses!$D9="",Expenses!$E9=""),0,IF(Expenses!$C9="Monthly",Expenses!$D9*(((MIN(DATE(YEAR((L$2-0)),MONTH((L$2-0)),1)+DAY(Expenses!$E9)-1,EOMONTH((L$2-0),0)))&gt;=(L$2-0))*((MIN(DATE(YEAR((L$2-0)),MONTH((L$2-0)),1)+DAY(Expenses!$E9)-1,EOMONTH((L$2-0),0)))&lt;=(L$3-0))*((MIN(DATE(YEAR((L$2-0)),MONTH((L$2-0)),1)+DAY(Expenses!$E9)-1,EOMONTH((L$2-0),0)))&gt;=Expenses!$E9)*((MIN(DATE(YEAR((L$2-0)),MONTH((L$2-0)),1)+DAY(Expenses!$E9)-1,EOMONTH((L$2-0),0)))&lt;=IF(Expenses!$F9="",DATE(9999,1,1),Expenses!$F9))+((MIN(EOMONTH((L$2-0),0)+DAY(Expenses!$E9),EOMONTH((L$2-0),1)))&gt;=(L$2-0))*((MIN(EOMONTH((L$2-0),0)+DAY(Expenses!$E9),EOMONTH((L$2-0),1)))&lt;=(L$3-0))*((MIN(EOMONTH((L$2-0),0)+DAY(Expenses!$E9),EOMONTH((L$2-0),1)))&gt;=Expenses!$E9)*((MIN(EOMONTH((L$2-0),0)+DAY(Expenses!$E9),EOMONTH((L$2-0),1)))&lt;=IF(Expenses!$F9="",DATE(9999,1,1),Expenses!$F9))+((MIN(EOMONTH((L$2-0),1)+DAY(Expenses!$E9),EOMONTH((L$2-0),2)))&gt;=(L$2-0))*((MIN(EOMONTH((L$2-0),1)+DAY(Expenses!$E9),EOMONTH((L$2-0),2)))&lt;=(L$3-0))*((MIN(EOMONTH((L$2-0),1)+DAY(Expenses!$E9),EOMONTH((L$2-0),2)))&gt;=Expenses!$E9)*((MIN(EOMONTH((L$2-0),1)+DAY(Expenses!$E9),EOMONTH((L$2-0),2)))&lt;=IF(Expenses!$F9="",DATE(9999,1,1),Expenses!$F9))),IF((Expenses!$E9&gt;=(L$2-0))*(Expenses!$E9&lt;=(L$3-0))=1,Expenses!$D9,0)))</f>
        <v/>
      </c>
      <c r="M33" s="22">
        <f>IF(OR(Expenses!$D9="",Expenses!$E9=""),0,IF(Expenses!$C9="Monthly",Expenses!$D9*(((MIN(DATE(YEAR((M$2-0)),MONTH((M$2-0)),1)+DAY(Expenses!$E9)-1,EOMONTH((M$2-0),0)))&gt;=(M$2-0))*((MIN(DATE(YEAR((M$2-0)),MONTH((M$2-0)),1)+DAY(Expenses!$E9)-1,EOMONTH((M$2-0),0)))&lt;=(M$3-0))*((MIN(DATE(YEAR((M$2-0)),MONTH((M$2-0)),1)+DAY(Expenses!$E9)-1,EOMONTH((M$2-0),0)))&gt;=Expenses!$E9)*((MIN(DATE(YEAR((M$2-0)),MONTH((M$2-0)),1)+DAY(Expenses!$E9)-1,EOMONTH((M$2-0),0)))&lt;=IF(Expenses!$F9="",DATE(9999,1,1),Expenses!$F9))+((MIN(EOMONTH((M$2-0),0)+DAY(Expenses!$E9),EOMONTH((M$2-0),1)))&gt;=(M$2-0))*((MIN(EOMONTH((M$2-0),0)+DAY(Expenses!$E9),EOMONTH((M$2-0),1)))&lt;=(M$3-0))*((MIN(EOMONTH((M$2-0),0)+DAY(Expenses!$E9),EOMONTH((M$2-0),1)))&gt;=Expenses!$E9)*((MIN(EOMONTH((M$2-0),0)+DAY(Expenses!$E9),EOMONTH((M$2-0),1)))&lt;=IF(Expenses!$F9="",DATE(9999,1,1),Expenses!$F9))+((MIN(EOMONTH((M$2-0),1)+DAY(Expenses!$E9),EOMONTH((M$2-0),2)))&gt;=(M$2-0))*((MIN(EOMONTH((M$2-0),1)+DAY(Expenses!$E9),EOMONTH((M$2-0),2)))&lt;=(M$3-0))*((MIN(EOMONTH((M$2-0),1)+DAY(Expenses!$E9),EOMONTH((M$2-0),2)))&gt;=Expenses!$E9)*((MIN(EOMONTH((M$2-0),1)+DAY(Expenses!$E9),EOMONTH((M$2-0),2)))&lt;=IF(Expenses!$F9="",DATE(9999,1,1),Expenses!$F9))),IF((Expenses!$E9&gt;=(M$2-0))*(Expenses!$E9&lt;=(M$3-0))=1,Expenses!$D9,0)))</f>
        <v/>
      </c>
      <c r="N33" s="22">
        <f>IF(OR(Expenses!$D9="",Expenses!$E9=""),0,IF(Expenses!$C9="Monthly",Expenses!$D9*(((MIN(DATE(YEAR((N$2-0)),MONTH((N$2-0)),1)+DAY(Expenses!$E9)-1,EOMONTH((N$2-0),0)))&gt;=(N$2-0))*((MIN(DATE(YEAR((N$2-0)),MONTH((N$2-0)),1)+DAY(Expenses!$E9)-1,EOMONTH((N$2-0),0)))&lt;=(N$3-0))*((MIN(DATE(YEAR((N$2-0)),MONTH((N$2-0)),1)+DAY(Expenses!$E9)-1,EOMONTH((N$2-0),0)))&gt;=Expenses!$E9)*((MIN(DATE(YEAR((N$2-0)),MONTH((N$2-0)),1)+DAY(Expenses!$E9)-1,EOMONTH((N$2-0),0)))&lt;=IF(Expenses!$F9="",DATE(9999,1,1),Expenses!$F9))+((MIN(EOMONTH((N$2-0),0)+DAY(Expenses!$E9),EOMONTH((N$2-0),1)))&gt;=(N$2-0))*((MIN(EOMONTH((N$2-0),0)+DAY(Expenses!$E9),EOMONTH((N$2-0),1)))&lt;=(N$3-0))*((MIN(EOMONTH((N$2-0),0)+DAY(Expenses!$E9),EOMONTH((N$2-0),1)))&gt;=Expenses!$E9)*((MIN(EOMONTH((N$2-0),0)+DAY(Expenses!$E9),EOMONTH((N$2-0),1)))&lt;=IF(Expenses!$F9="",DATE(9999,1,1),Expenses!$F9))+((MIN(EOMONTH((N$2-0),1)+DAY(Expenses!$E9),EOMONTH((N$2-0),2)))&gt;=(N$2-0))*((MIN(EOMONTH((N$2-0),1)+DAY(Expenses!$E9),EOMONTH((N$2-0),2)))&lt;=(N$3-0))*((MIN(EOMONTH((N$2-0),1)+DAY(Expenses!$E9),EOMONTH((N$2-0),2)))&gt;=Expenses!$E9)*((MIN(EOMONTH((N$2-0),1)+DAY(Expenses!$E9),EOMONTH((N$2-0),2)))&lt;=IF(Expenses!$F9="",DATE(9999,1,1),Expenses!$F9))),IF((Expenses!$E9&gt;=(N$2-0))*(Expenses!$E9&lt;=(N$3-0))=1,Expenses!$D9,0)))</f>
        <v/>
      </c>
      <c r="O33" s="22">
        <f>IF(OR(Expenses!$D9="",Expenses!$E9=""),0,IF(Expenses!$C9="Monthly",Expenses!$D9*(((MIN(DATE(YEAR((O$2-0)),MONTH((O$2-0)),1)+DAY(Expenses!$E9)-1,EOMONTH((O$2-0),0)))&gt;=(O$2-0))*((MIN(DATE(YEAR((O$2-0)),MONTH((O$2-0)),1)+DAY(Expenses!$E9)-1,EOMONTH((O$2-0),0)))&lt;=(O$3-0))*((MIN(DATE(YEAR((O$2-0)),MONTH((O$2-0)),1)+DAY(Expenses!$E9)-1,EOMONTH((O$2-0),0)))&gt;=Expenses!$E9)*((MIN(DATE(YEAR((O$2-0)),MONTH((O$2-0)),1)+DAY(Expenses!$E9)-1,EOMONTH((O$2-0),0)))&lt;=IF(Expenses!$F9="",DATE(9999,1,1),Expenses!$F9))+((MIN(EOMONTH((O$2-0),0)+DAY(Expenses!$E9),EOMONTH((O$2-0),1)))&gt;=(O$2-0))*((MIN(EOMONTH((O$2-0),0)+DAY(Expenses!$E9),EOMONTH((O$2-0),1)))&lt;=(O$3-0))*((MIN(EOMONTH((O$2-0),0)+DAY(Expenses!$E9),EOMONTH((O$2-0),1)))&gt;=Expenses!$E9)*((MIN(EOMONTH((O$2-0),0)+DAY(Expenses!$E9),EOMONTH((O$2-0),1)))&lt;=IF(Expenses!$F9="",DATE(9999,1,1),Expenses!$F9))+((MIN(EOMONTH((O$2-0),1)+DAY(Expenses!$E9),EOMONTH((O$2-0),2)))&gt;=(O$2-0))*((MIN(EOMONTH((O$2-0),1)+DAY(Expenses!$E9),EOMONTH((O$2-0),2)))&lt;=(O$3-0))*((MIN(EOMONTH((O$2-0),1)+DAY(Expenses!$E9),EOMONTH((O$2-0),2)))&gt;=Expenses!$E9)*((MIN(EOMONTH((O$2-0),1)+DAY(Expenses!$E9),EOMONTH((O$2-0),2)))&lt;=IF(Expenses!$F9="",DATE(9999,1,1),Expenses!$F9))),IF((Expenses!$E9&gt;=(O$2-0))*(Expenses!$E9&lt;=(O$3-0))=1,Expenses!$D9,0)))</f>
        <v/>
      </c>
      <c r="Q33" s="22">
        <f>IF(OR(Expenses!$D9="",Expenses!$E9=""),0,IF(Expenses!$C9="Monthly",Expenses!$D9*(((MIN(DATE(YEAR((Q$2-0)),MONTH((Q$2-0)),1)+DAY(Expenses!$E9)-1,EOMONTH((Q$2-0),0)))&gt;=(Q$2-0))*((MIN(DATE(YEAR((Q$2-0)),MONTH((Q$2-0)),1)+DAY(Expenses!$E9)-1,EOMONTH((Q$2-0),0)))&lt;=(Q$3-0))*((MIN(DATE(YEAR((Q$2-0)),MONTH((Q$2-0)),1)+DAY(Expenses!$E9)-1,EOMONTH((Q$2-0),0)))&gt;=Expenses!$E9)*((MIN(DATE(YEAR((Q$2-0)),MONTH((Q$2-0)),1)+DAY(Expenses!$E9)-1,EOMONTH((Q$2-0),0)))&lt;=IF(Expenses!$F9="",DATE(9999,1,1),Expenses!$F9))+((MIN(EOMONTH((Q$2-0),0)+DAY(Expenses!$E9),EOMONTH((Q$2-0),1)))&gt;=(Q$2-0))*((MIN(EOMONTH((Q$2-0),0)+DAY(Expenses!$E9),EOMONTH((Q$2-0),1)))&lt;=(Q$3-0))*((MIN(EOMONTH((Q$2-0),0)+DAY(Expenses!$E9),EOMONTH((Q$2-0),1)))&gt;=Expenses!$E9)*((MIN(EOMONTH((Q$2-0),0)+DAY(Expenses!$E9),EOMONTH((Q$2-0),1)))&lt;=IF(Expenses!$F9="",DATE(9999,1,1),Expenses!$F9))+((MIN(EOMONTH((Q$2-0),1)+DAY(Expenses!$E9),EOMONTH((Q$2-0),2)))&gt;=(Q$2-0))*((MIN(EOMONTH((Q$2-0),1)+DAY(Expenses!$E9),EOMONTH((Q$2-0),2)))&lt;=(Q$3-0))*((MIN(EOMONTH((Q$2-0),1)+DAY(Expenses!$E9),EOMONTH((Q$2-0),2)))&gt;=Expenses!$E9)*((MIN(EOMONTH((Q$2-0),1)+DAY(Expenses!$E9),EOMONTH((Q$2-0),2)))&lt;=IF(Expenses!$F9="",DATE(9999,1,1),Expenses!$F9))),IF((Expenses!$E9&gt;=(Q$2-0))*(Expenses!$E9&lt;=(Q$3-0))=1,Expenses!$D9,0)))</f>
        <v/>
      </c>
      <c r="R33" s="22">
        <f>IF(OR(Expenses!$D9="",Expenses!$E9=""),0,IF(Expenses!$C9="Monthly",Expenses!$D9*(((MIN(DATE(YEAR((R$2-0)),MONTH((R$2-0)),1)+DAY(Expenses!$E9)-1,EOMONTH((R$2-0),0)))&gt;=(R$2-0))*((MIN(DATE(YEAR((R$2-0)),MONTH((R$2-0)),1)+DAY(Expenses!$E9)-1,EOMONTH((R$2-0),0)))&lt;=(R$3-0))*((MIN(DATE(YEAR((R$2-0)),MONTH((R$2-0)),1)+DAY(Expenses!$E9)-1,EOMONTH((R$2-0),0)))&gt;=Expenses!$E9)*((MIN(DATE(YEAR((R$2-0)),MONTH((R$2-0)),1)+DAY(Expenses!$E9)-1,EOMONTH((R$2-0),0)))&lt;=IF(Expenses!$F9="",DATE(9999,1,1),Expenses!$F9))+((MIN(EOMONTH((R$2-0),0)+DAY(Expenses!$E9),EOMONTH((R$2-0),1)))&gt;=(R$2-0))*((MIN(EOMONTH((R$2-0),0)+DAY(Expenses!$E9),EOMONTH((R$2-0),1)))&lt;=(R$3-0))*((MIN(EOMONTH((R$2-0),0)+DAY(Expenses!$E9),EOMONTH((R$2-0),1)))&gt;=Expenses!$E9)*((MIN(EOMONTH((R$2-0),0)+DAY(Expenses!$E9),EOMONTH((R$2-0),1)))&lt;=IF(Expenses!$F9="",DATE(9999,1,1),Expenses!$F9))+((MIN(EOMONTH((R$2-0),1)+DAY(Expenses!$E9),EOMONTH((R$2-0),2)))&gt;=(R$2-0))*((MIN(EOMONTH((R$2-0),1)+DAY(Expenses!$E9),EOMONTH((R$2-0),2)))&lt;=(R$3-0))*((MIN(EOMONTH((R$2-0),1)+DAY(Expenses!$E9),EOMONTH((R$2-0),2)))&gt;=Expenses!$E9)*((MIN(EOMONTH((R$2-0),1)+DAY(Expenses!$E9),EOMONTH((R$2-0),2)))&lt;=IF(Expenses!$F9="",DATE(9999,1,1),Expenses!$F9))),IF((Expenses!$E9&gt;=(R$2-0))*(Expenses!$E9&lt;=(R$3-0))=1,Expenses!$D9,0)))</f>
        <v/>
      </c>
      <c r="S33" s="22">
        <f>IF(OR(Expenses!$D9="",Expenses!$E9=""),0,IF(Expenses!$C9="Monthly",Expenses!$D9*(((MIN(DATE(YEAR((S$2-0)),MONTH((S$2-0)),1)+DAY(Expenses!$E9)-1,EOMONTH((S$2-0),0)))&gt;=(S$2-0))*((MIN(DATE(YEAR((S$2-0)),MONTH((S$2-0)),1)+DAY(Expenses!$E9)-1,EOMONTH((S$2-0),0)))&lt;=(S$3-0))*((MIN(DATE(YEAR((S$2-0)),MONTH((S$2-0)),1)+DAY(Expenses!$E9)-1,EOMONTH((S$2-0),0)))&gt;=Expenses!$E9)*((MIN(DATE(YEAR((S$2-0)),MONTH((S$2-0)),1)+DAY(Expenses!$E9)-1,EOMONTH((S$2-0),0)))&lt;=IF(Expenses!$F9="",DATE(9999,1,1),Expenses!$F9))+((MIN(EOMONTH((S$2-0),0)+DAY(Expenses!$E9),EOMONTH((S$2-0),1)))&gt;=(S$2-0))*((MIN(EOMONTH((S$2-0),0)+DAY(Expenses!$E9),EOMONTH((S$2-0),1)))&lt;=(S$3-0))*((MIN(EOMONTH((S$2-0),0)+DAY(Expenses!$E9),EOMONTH((S$2-0),1)))&gt;=Expenses!$E9)*((MIN(EOMONTH((S$2-0),0)+DAY(Expenses!$E9),EOMONTH((S$2-0),1)))&lt;=IF(Expenses!$F9="",DATE(9999,1,1),Expenses!$F9))+((MIN(EOMONTH((S$2-0),1)+DAY(Expenses!$E9),EOMONTH((S$2-0),2)))&gt;=(S$2-0))*((MIN(EOMONTH((S$2-0),1)+DAY(Expenses!$E9),EOMONTH((S$2-0),2)))&lt;=(S$3-0))*((MIN(EOMONTH((S$2-0),1)+DAY(Expenses!$E9),EOMONTH((S$2-0),2)))&gt;=Expenses!$E9)*((MIN(EOMONTH((S$2-0),1)+DAY(Expenses!$E9),EOMONTH((S$2-0),2)))&lt;=IF(Expenses!$F9="",DATE(9999,1,1),Expenses!$F9))),IF((Expenses!$E9&gt;=(S$2-0))*(Expenses!$E9&lt;=(S$3-0))=1,Expenses!$D9,0)))</f>
        <v/>
      </c>
      <c r="T33" s="22">
        <f>IF(OR(Expenses!$D9="",Expenses!$E9=""),0,IF(Expenses!$C9="Monthly",Expenses!$D9*(((MIN(DATE(YEAR((T$2-0)),MONTH((T$2-0)),1)+DAY(Expenses!$E9)-1,EOMONTH((T$2-0),0)))&gt;=(T$2-0))*((MIN(DATE(YEAR((T$2-0)),MONTH((T$2-0)),1)+DAY(Expenses!$E9)-1,EOMONTH((T$2-0),0)))&lt;=(T$3-0))*((MIN(DATE(YEAR((T$2-0)),MONTH((T$2-0)),1)+DAY(Expenses!$E9)-1,EOMONTH((T$2-0),0)))&gt;=Expenses!$E9)*((MIN(DATE(YEAR((T$2-0)),MONTH((T$2-0)),1)+DAY(Expenses!$E9)-1,EOMONTH((T$2-0),0)))&lt;=IF(Expenses!$F9="",DATE(9999,1,1),Expenses!$F9))+((MIN(EOMONTH((T$2-0),0)+DAY(Expenses!$E9),EOMONTH((T$2-0),1)))&gt;=(T$2-0))*((MIN(EOMONTH((T$2-0),0)+DAY(Expenses!$E9),EOMONTH((T$2-0),1)))&lt;=(T$3-0))*((MIN(EOMONTH((T$2-0),0)+DAY(Expenses!$E9),EOMONTH((T$2-0),1)))&gt;=Expenses!$E9)*((MIN(EOMONTH((T$2-0),0)+DAY(Expenses!$E9),EOMONTH((T$2-0),1)))&lt;=IF(Expenses!$F9="",DATE(9999,1,1),Expenses!$F9))+((MIN(EOMONTH((T$2-0),1)+DAY(Expenses!$E9),EOMONTH((T$2-0),2)))&gt;=(T$2-0))*((MIN(EOMONTH((T$2-0),1)+DAY(Expenses!$E9),EOMONTH((T$2-0),2)))&lt;=(T$3-0))*((MIN(EOMONTH((T$2-0),1)+DAY(Expenses!$E9),EOMONTH((T$2-0),2)))&gt;=Expenses!$E9)*((MIN(EOMONTH((T$2-0),1)+DAY(Expenses!$E9),EOMONTH((T$2-0),2)))&lt;=IF(Expenses!$F9="",DATE(9999,1,1),Expenses!$F9))),IF((Expenses!$E9&gt;=(T$2-0))*(Expenses!$E9&lt;=(T$3-0))=1,Expenses!$D9,0)))</f>
        <v/>
      </c>
      <c r="U33" s="22">
        <f>IF(OR(Expenses!$D9="",Expenses!$E9=""),0,IF(Expenses!$C9="Monthly",Expenses!$D9*(((MIN(DATE(YEAR((U$2-0)),MONTH((U$2-0)),1)+DAY(Expenses!$E9)-1,EOMONTH((U$2-0),0)))&gt;=(U$2-0))*((MIN(DATE(YEAR((U$2-0)),MONTH((U$2-0)),1)+DAY(Expenses!$E9)-1,EOMONTH((U$2-0),0)))&lt;=(U$3-0))*((MIN(DATE(YEAR((U$2-0)),MONTH((U$2-0)),1)+DAY(Expenses!$E9)-1,EOMONTH((U$2-0),0)))&gt;=Expenses!$E9)*((MIN(DATE(YEAR((U$2-0)),MONTH((U$2-0)),1)+DAY(Expenses!$E9)-1,EOMONTH((U$2-0),0)))&lt;=IF(Expenses!$F9="",DATE(9999,1,1),Expenses!$F9))+((MIN(EOMONTH((U$2-0),0)+DAY(Expenses!$E9),EOMONTH((U$2-0),1)))&gt;=(U$2-0))*((MIN(EOMONTH((U$2-0),0)+DAY(Expenses!$E9),EOMONTH((U$2-0),1)))&lt;=(U$3-0))*((MIN(EOMONTH((U$2-0),0)+DAY(Expenses!$E9),EOMONTH((U$2-0),1)))&gt;=Expenses!$E9)*((MIN(EOMONTH((U$2-0),0)+DAY(Expenses!$E9),EOMONTH((U$2-0),1)))&lt;=IF(Expenses!$F9="",DATE(9999,1,1),Expenses!$F9))+((MIN(EOMONTH((U$2-0),1)+DAY(Expenses!$E9),EOMONTH((U$2-0),2)))&gt;=(U$2-0))*((MIN(EOMONTH((U$2-0),1)+DAY(Expenses!$E9),EOMONTH((U$2-0),2)))&lt;=(U$3-0))*((MIN(EOMONTH((U$2-0),1)+DAY(Expenses!$E9),EOMONTH((U$2-0),2)))&gt;=Expenses!$E9)*((MIN(EOMONTH((U$2-0),1)+DAY(Expenses!$E9),EOMONTH((U$2-0),2)))&lt;=IF(Expenses!$F9="",DATE(9999,1,1),Expenses!$F9))),IF((Expenses!$E9&gt;=(U$2-0))*(Expenses!$E9&lt;=(U$3-0))=1,Expenses!$D9,0)))</f>
        <v/>
      </c>
      <c r="V33" s="22">
        <f>IF(OR(Expenses!$D9="",Expenses!$E9=""),0,IF(Expenses!$C9="Monthly",Expenses!$D9*(((MIN(DATE(YEAR((V$2-0)),MONTH((V$2-0)),1)+DAY(Expenses!$E9)-1,EOMONTH((V$2-0),0)))&gt;=(V$2-0))*((MIN(DATE(YEAR((V$2-0)),MONTH((V$2-0)),1)+DAY(Expenses!$E9)-1,EOMONTH((V$2-0),0)))&lt;=(V$3-0))*((MIN(DATE(YEAR((V$2-0)),MONTH((V$2-0)),1)+DAY(Expenses!$E9)-1,EOMONTH((V$2-0),0)))&gt;=Expenses!$E9)*((MIN(DATE(YEAR((V$2-0)),MONTH((V$2-0)),1)+DAY(Expenses!$E9)-1,EOMONTH((V$2-0),0)))&lt;=IF(Expenses!$F9="",DATE(9999,1,1),Expenses!$F9))+((MIN(EOMONTH((V$2-0),0)+DAY(Expenses!$E9),EOMONTH((V$2-0),1)))&gt;=(V$2-0))*((MIN(EOMONTH((V$2-0),0)+DAY(Expenses!$E9),EOMONTH((V$2-0),1)))&lt;=(V$3-0))*((MIN(EOMONTH((V$2-0),0)+DAY(Expenses!$E9),EOMONTH((V$2-0),1)))&gt;=Expenses!$E9)*((MIN(EOMONTH((V$2-0),0)+DAY(Expenses!$E9),EOMONTH((V$2-0),1)))&lt;=IF(Expenses!$F9="",DATE(9999,1,1),Expenses!$F9))+((MIN(EOMONTH((V$2-0),1)+DAY(Expenses!$E9),EOMONTH((V$2-0),2)))&gt;=(V$2-0))*((MIN(EOMONTH((V$2-0),1)+DAY(Expenses!$E9),EOMONTH((V$2-0),2)))&lt;=(V$3-0))*((MIN(EOMONTH((V$2-0),1)+DAY(Expenses!$E9),EOMONTH((V$2-0),2)))&gt;=Expenses!$E9)*((MIN(EOMONTH((V$2-0),1)+DAY(Expenses!$E9),EOMONTH((V$2-0),2)))&lt;=IF(Expenses!$F9="",DATE(9999,1,1),Expenses!$F9))),IF((Expenses!$E9&gt;=(V$2-0))*(Expenses!$E9&lt;=(V$3-0))=1,Expenses!$D9,0)))</f>
        <v/>
      </c>
      <c r="W33" s="22">
        <f>IF(OR(Expenses!$D9="",Expenses!$E9=""),0,IF(Expenses!$C9="Monthly",Expenses!$D9*(((MIN(DATE(YEAR((W$2-0)),MONTH((W$2-0)),1)+DAY(Expenses!$E9)-1,EOMONTH((W$2-0),0)))&gt;=(W$2-0))*((MIN(DATE(YEAR((W$2-0)),MONTH((W$2-0)),1)+DAY(Expenses!$E9)-1,EOMONTH((W$2-0),0)))&lt;=(W$3-0))*((MIN(DATE(YEAR((W$2-0)),MONTH((W$2-0)),1)+DAY(Expenses!$E9)-1,EOMONTH((W$2-0),0)))&gt;=Expenses!$E9)*((MIN(DATE(YEAR((W$2-0)),MONTH((W$2-0)),1)+DAY(Expenses!$E9)-1,EOMONTH((W$2-0),0)))&lt;=IF(Expenses!$F9="",DATE(9999,1,1),Expenses!$F9))+((MIN(EOMONTH((W$2-0),0)+DAY(Expenses!$E9),EOMONTH((W$2-0),1)))&gt;=(W$2-0))*((MIN(EOMONTH((W$2-0),0)+DAY(Expenses!$E9),EOMONTH((W$2-0),1)))&lt;=(W$3-0))*((MIN(EOMONTH((W$2-0),0)+DAY(Expenses!$E9),EOMONTH((W$2-0),1)))&gt;=Expenses!$E9)*((MIN(EOMONTH((W$2-0),0)+DAY(Expenses!$E9),EOMONTH((W$2-0),1)))&lt;=IF(Expenses!$F9="",DATE(9999,1,1),Expenses!$F9))+((MIN(EOMONTH((W$2-0),1)+DAY(Expenses!$E9),EOMONTH((W$2-0),2)))&gt;=(W$2-0))*((MIN(EOMONTH((W$2-0),1)+DAY(Expenses!$E9),EOMONTH((W$2-0),2)))&lt;=(W$3-0))*((MIN(EOMONTH((W$2-0),1)+DAY(Expenses!$E9),EOMONTH((W$2-0),2)))&gt;=Expenses!$E9)*((MIN(EOMONTH((W$2-0),1)+DAY(Expenses!$E9),EOMONTH((W$2-0),2)))&lt;=IF(Expenses!$F9="",DATE(9999,1,1),Expenses!$F9))),IF((Expenses!$E9&gt;=(W$2-0))*(Expenses!$E9&lt;=(W$3-0))=1,Expenses!$D9,0)))</f>
        <v/>
      </c>
      <c r="X33" s="22">
        <f>IF(OR(Expenses!$D9="",Expenses!$E9=""),0,IF(Expenses!$C9="Monthly",Expenses!$D9*(((MIN(DATE(YEAR((X$2-0)),MONTH((X$2-0)),1)+DAY(Expenses!$E9)-1,EOMONTH((X$2-0),0)))&gt;=(X$2-0))*((MIN(DATE(YEAR((X$2-0)),MONTH((X$2-0)),1)+DAY(Expenses!$E9)-1,EOMONTH((X$2-0),0)))&lt;=(X$3-0))*((MIN(DATE(YEAR((X$2-0)),MONTH((X$2-0)),1)+DAY(Expenses!$E9)-1,EOMONTH((X$2-0),0)))&gt;=Expenses!$E9)*((MIN(DATE(YEAR((X$2-0)),MONTH((X$2-0)),1)+DAY(Expenses!$E9)-1,EOMONTH((X$2-0),0)))&lt;=IF(Expenses!$F9="",DATE(9999,1,1),Expenses!$F9))+((MIN(EOMONTH((X$2-0),0)+DAY(Expenses!$E9),EOMONTH((X$2-0),1)))&gt;=(X$2-0))*((MIN(EOMONTH((X$2-0),0)+DAY(Expenses!$E9),EOMONTH((X$2-0),1)))&lt;=(X$3-0))*((MIN(EOMONTH((X$2-0),0)+DAY(Expenses!$E9),EOMONTH((X$2-0),1)))&gt;=Expenses!$E9)*((MIN(EOMONTH((X$2-0),0)+DAY(Expenses!$E9),EOMONTH((X$2-0),1)))&lt;=IF(Expenses!$F9="",DATE(9999,1,1),Expenses!$F9))+((MIN(EOMONTH((X$2-0),1)+DAY(Expenses!$E9),EOMONTH((X$2-0),2)))&gt;=(X$2-0))*((MIN(EOMONTH((X$2-0),1)+DAY(Expenses!$E9),EOMONTH((X$2-0),2)))&lt;=(X$3-0))*((MIN(EOMONTH((X$2-0),1)+DAY(Expenses!$E9),EOMONTH((X$2-0),2)))&gt;=Expenses!$E9)*((MIN(EOMONTH((X$2-0),1)+DAY(Expenses!$E9),EOMONTH((X$2-0),2)))&lt;=IF(Expenses!$F9="",DATE(9999,1,1),Expenses!$F9))),IF((Expenses!$E9&gt;=(X$2-0))*(Expenses!$E9&lt;=(X$3-0))=1,Expenses!$D9,0)))</f>
        <v/>
      </c>
      <c r="Y33" s="22">
        <f>IF(OR(Expenses!$D9="",Expenses!$E9=""),0,IF(Expenses!$C9="Monthly",Expenses!$D9*(((MIN(DATE(YEAR((Y$2-0)),MONTH((Y$2-0)),1)+DAY(Expenses!$E9)-1,EOMONTH((Y$2-0),0)))&gt;=(Y$2-0))*((MIN(DATE(YEAR((Y$2-0)),MONTH((Y$2-0)),1)+DAY(Expenses!$E9)-1,EOMONTH((Y$2-0),0)))&lt;=(Y$3-0))*((MIN(DATE(YEAR((Y$2-0)),MONTH((Y$2-0)),1)+DAY(Expenses!$E9)-1,EOMONTH((Y$2-0),0)))&gt;=Expenses!$E9)*((MIN(DATE(YEAR((Y$2-0)),MONTH((Y$2-0)),1)+DAY(Expenses!$E9)-1,EOMONTH((Y$2-0),0)))&lt;=IF(Expenses!$F9="",DATE(9999,1,1),Expenses!$F9))+((MIN(EOMONTH((Y$2-0),0)+DAY(Expenses!$E9),EOMONTH((Y$2-0),1)))&gt;=(Y$2-0))*((MIN(EOMONTH((Y$2-0),0)+DAY(Expenses!$E9),EOMONTH((Y$2-0),1)))&lt;=(Y$3-0))*((MIN(EOMONTH((Y$2-0),0)+DAY(Expenses!$E9),EOMONTH((Y$2-0),1)))&gt;=Expenses!$E9)*((MIN(EOMONTH((Y$2-0),0)+DAY(Expenses!$E9),EOMONTH((Y$2-0),1)))&lt;=IF(Expenses!$F9="",DATE(9999,1,1),Expenses!$F9))+((MIN(EOMONTH((Y$2-0),1)+DAY(Expenses!$E9),EOMONTH((Y$2-0),2)))&gt;=(Y$2-0))*((MIN(EOMONTH((Y$2-0),1)+DAY(Expenses!$E9),EOMONTH((Y$2-0),2)))&lt;=(Y$3-0))*((MIN(EOMONTH((Y$2-0),1)+DAY(Expenses!$E9),EOMONTH((Y$2-0),2)))&gt;=Expenses!$E9)*((MIN(EOMONTH((Y$2-0),1)+DAY(Expenses!$E9),EOMONTH((Y$2-0),2)))&lt;=IF(Expenses!$F9="",DATE(9999,1,1),Expenses!$F9))),IF((Expenses!$E9&gt;=(Y$2-0))*(Expenses!$E9&lt;=(Y$3-0))=1,Expenses!$D9,0)))</f>
        <v/>
      </c>
      <c r="Z33" s="22">
        <f>IF(OR(Expenses!$D9="",Expenses!$E9=""),0,IF(Expenses!$C9="Monthly",Expenses!$D9*(((MIN(DATE(YEAR((Z$2-0)),MONTH((Z$2-0)),1)+DAY(Expenses!$E9)-1,EOMONTH((Z$2-0),0)))&gt;=(Z$2-0))*((MIN(DATE(YEAR((Z$2-0)),MONTH((Z$2-0)),1)+DAY(Expenses!$E9)-1,EOMONTH((Z$2-0),0)))&lt;=(Z$3-0))*((MIN(DATE(YEAR((Z$2-0)),MONTH((Z$2-0)),1)+DAY(Expenses!$E9)-1,EOMONTH((Z$2-0),0)))&gt;=Expenses!$E9)*((MIN(DATE(YEAR((Z$2-0)),MONTH((Z$2-0)),1)+DAY(Expenses!$E9)-1,EOMONTH((Z$2-0),0)))&lt;=IF(Expenses!$F9="",DATE(9999,1,1),Expenses!$F9))+((MIN(EOMONTH((Z$2-0),0)+DAY(Expenses!$E9),EOMONTH((Z$2-0),1)))&gt;=(Z$2-0))*((MIN(EOMONTH((Z$2-0),0)+DAY(Expenses!$E9),EOMONTH((Z$2-0),1)))&lt;=(Z$3-0))*((MIN(EOMONTH((Z$2-0),0)+DAY(Expenses!$E9),EOMONTH((Z$2-0),1)))&gt;=Expenses!$E9)*((MIN(EOMONTH((Z$2-0),0)+DAY(Expenses!$E9),EOMONTH((Z$2-0),1)))&lt;=IF(Expenses!$F9="",DATE(9999,1,1),Expenses!$F9))+((MIN(EOMONTH((Z$2-0),1)+DAY(Expenses!$E9),EOMONTH((Z$2-0),2)))&gt;=(Z$2-0))*((MIN(EOMONTH((Z$2-0),1)+DAY(Expenses!$E9),EOMONTH((Z$2-0),2)))&lt;=(Z$3-0))*((MIN(EOMONTH((Z$2-0),1)+DAY(Expenses!$E9),EOMONTH((Z$2-0),2)))&gt;=Expenses!$E9)*((MIN(EOMONTH((Z$2-0),1)+DAY(Expenses!$E9),EOMONTH((Z$2-0),2)))&lt;=IF(Expenses!$F9="",DATE(9999,1,1),Expenses!$F9))),IF((Expenses!$E9&gt;=(Z$2-0))*(Expenses!$E9&lt;=(Z$3-0))=1,Expenses!$D9,0)))</f>
        <v/>
      </c>
      <c r="AA33" s="22">
        <f>IF(OR(Expenses!$D9="",Expenses!$E9=""),0,IF(Expenses!$C9="Monthly",Expenses!$D9*(((MIN(DATE(YEAR((AA$2-0)),MONTH((AA$2-0)),1)+DAY(Expenses!$E9)-1,EOMONTH((AA$2-0),0)))&gt;=(AA$2-0))*((MIN(DATE(YEAR((AA$2-0)),MONTH((AA$2-0)),1)+DAY(Expenses!$E9)-1,EOMONTH((AA$2-0),0)))&lt;=(AA$3-0))*((MIN(DATE(YEAR((AA$2-0)),MONTH((AA$2-0)),1)+DAY(Expenses!$E9)-1,EOMONTH((AA$2-0),0)))&gt;=Expenses!$E9)*((MIN(DATE(YEAR((AA$2-0)),MONTH((AA$2-0)),1)+DAY(Expenses!$E9)-1,EOMONTH((AA$2-0),0)))&lt;=IF(Expenses!$F9="",DATE(9999,1,1),Expenses!$F9))+((MIN(EOMONTH((AA$2-0),0)+DAY(Expenses!$E9),EOMONTH((AA$2-0),1)))&gt;=(AA$2-0))*((MIN(EOMONTH((AA$2-0),0)+DAY(Expenses!$E9),EOMONTH((AA$2-0),1)))&lt;=(AA$3-0))*((MIN(EOMONTH((AA$2-0),0)+DAY(Expenses!$E9),EOMONTH((AA$2-0),1)))&gt;=Expenses!$E9)*((MIN(EOMONTH((AA$2-0),0)+DAY(Expenses!$E9),EOMONTH((AA$2-0),1)))&lt;=IF(Expenses!$F9="",DATE(9999,1,1),Expenses!$F9))+((MIN(EOMONTH((AA$2-0),1)+DAY(Expenses!$E9),EOMONTH((AA$2-0),2)))&gt;=(AA$2-0))*((MIN(EOMONTH((AA$2-0),1)+DAY(Expenses!$E9),EOMONTH((AA$2-0),2)))&lt;=(AA$3-0))*((MIN(EOMONTH((AA$2-0),1)+DAY(Expenses!$E9),EOMONTH((AA$2-0),2)))&gt;=Expenses!$E9)*((MIN(EOMONTH((AA$2-0),1)+DAY(Expenses!$E9),EOMONTH((AA$2-0),2)))&lt;=IF(Expenses!$F9="",DATE(9999,1,1),Expenses!$F9))),IF((Expenses!$E9&gt;=(AA$2-0))*(Expenses!$E9&lt;=(AA$3-0))=1,Expenses!$D9,0)))</f>
        <v/>
      </c>
      <c r="AB33" s="22">
        <f>IF(OR(Expenses!$D9="",Expenses!$E9=""),0,IF(Expenses!$C9="Monthly",Expenses!$D9*(((MIN(DATE(YEAR((AB$2-0)),MONTH((AB$2-0)),1)+DAY(Expenses!$E9)-1,EOMONTH((AB$2-0),0)))&gt;=(AB$2-0))*((MIN(DATE(YEAR((AB$2-0)),MONTH((AB$2-0)),1)+DAY(Expenses!$E9)-1,EOMONTH((AB$2-0),0)))&lt;=(AB$3-0))*((MIN(DATE(YEAR((AB$2-0)),MONTH((AB$2-0)),1)+DAY(Expenses!$E9)-1,EOMONTH((AB$2-0),0)))&gt;=Expenses!$E9)*((MIN(DATE(YEAR((AB$2-0)),MONTH((AB$2-0)),1)+DAY(Expenses!$E9)-1,EOMONTH((AB$2-0),0)))&lt;=IF(Expenses!$F9="",DATE(9999,1,1),Expenses!$F9))+((MIN(EOMONTH((AB$2-0),0)+DAY(Expenses!$E9),EOMONTH((AB$2-0),1)))&gt;=(AB$2-0))*((MIN(EOMONTH((AB$2-0),0)+DAY(Expenses!$E9),EOMONTH((AB$2-0),1)))&lt;=(AB$3-0))*((MIN(EOMONTH((AB$2-0),0)+DAY(Expenses!$E9),EOMONTH((AB$2-0),1)))&gt;=Expenses!$E9)*((MIN(EOMONTH((AB$2-0),0)+DAY(Expenses!$E9),EOMONTH((AB$2-0),1)))&lt;=IF(Expenses!$F9="",DATE(9999,1,1),Expenses!$F9))+((MIN(EOMONTH((AB$2-0),1)+DAY(Expenses!$E9),EOMONTH((AB$2-0),2)))&gt;=(AB$2-0))*((MIN(EOMONTH((AB$2-0),1)+DAY(Expenses!$E9),EOMONTH((AB$2-0),2)))&lt;=(AB$3-0))*((MIN(EOMONTH((AB$2-0),1)+DAY(Expenses!$E9),EOMONTH((AB$2-0),2)))&gt;=Expenses!$E9)*((MIN(EOMONTH((AB$2-0),1)+DAY(Expenses!$E9),EOMONTH((AB$2-0),2)))&lt;=IF(Expenses!$F9="",DATE(9999,1,1),Expenses!$F9))),IF((Expenses!$E9&gt;=(AB$2-0))*(Expenses!$E9&lt;=(AB$3-0))=1,Expenses!$D9,0)))</f>
        <v/>
      </c>
    </row>
    <row r="34" ht="15" customHeight="1" s="23">
      <c r="A34" s="22">
        <f>IF(Expenses!$B10="","",Expenses!$B10)</f>
        <v/>
      </c>
      <c r="B34" s="22">
        <f>IF(Expenses!$A10="","",Expenses!$A10)</f>
        <v/>
      </c>
      <c r="C34" s="22">
        <f>IF(OR(Expenses!$D10="",Expenses!$E10=""),0,IF(Expenses!$C10="Monthly",Expenses!$D10*(((MIN(DATE(YEAR((C$2-0)),MONTH((C$2-0)),1)+DAY(Expenses!$E10)-1,EOMONTH((C$2-0),0)))&gt;=(C$2-0))*((MIN(DATE(YEAR((C$2-0)),MONTH((C$2-0)),1)+DAY(Expenses!$E10)-1,EOMONTH((C$2-0),0)))&lt;=(C$3-0))*((MIN(DATE(YEAR((C$2-0)),MONTH((C$2-0)),1)+DAY(Expenses!$E10)-1,EOMONTH((C$2-0),0)))&gt;=Expenses!$E10)*((MIN(DATE(YEAR((C$2-0)),MONTH((C$2-0)),1)+DAY(Expenses!$E10)-1,EOMONTH((C$2-0),0)))&lt;=IF(Expenses!$F10="",DATE(9999,1,1),Expenses!$F10))+((MIN(EOMONTH((C$2-0),0)+DAY(Expenses!$E10),EOMONTH((C$2-0),1)))&gt;=(C$2-0))*((MIN(EOMONTH((C$2-0),0)+DAY(Expenses!$E10),EOMONTH((C$2-0),1)))&lt;=(C$3-0))*((MIN(EOMONTH((C$2-0),0)+DAY(Expenses!$E10),EOMONTH((C$2-0),1)))&gt;=Expenses!$E10)*((MIN(EOMONTH((C$2-0),0)+DAY(Expenses!$E10),EOMONTH((C$2-0),1)))&lt;=IF(Expenses!$F10="",DATE(9999,1,1),Expenses!$F10))+((MIN(EOMONTH((C$2-0),1)+DAY(Expenses!$E10),EOMONTH((C$2-0),2)))&gt;=(C$2-0))*((MIN(EOMONTH((C$2-0),1)+DAY(Expenses!$E10),EOMONTH((C$2-0),2)))&lt;=(C$3-0))*((MIN(EOMONTH((C$2-0),1)+DAY(Expenses!$E10),EOMONTH((C$2-0),2)))&gt;=Expenses!$E10)*((MIN(EOMONTH((C$2-0),1)+DAY(Expenses!$E10),EOMONTH((C$2-0),2)))&lt;=IF(Expenses!$F10="",DATE(9999,1,1),Expenses!$F10))),IF((Expenses!$E10&gt;=(C$2-0))*(Expenses!$E10&lt;=(C$3-0))=1,Expenses!$D10,0)))</f>
        <v/>
      </c>
      <c r="D34" s="22">
        <f>IF(OR(Expenses!$D10="",Expenses!$E10=""),0,IF(Expenses!$C10="Monthly",Expenses!$D10*(((MIN(DATE(YEAR((D$2-0)),MONTH((D$2-0)),1)+DAY(Expenses!$E10)-1,EOMONTH((D$2-0),0)))&gt;=(D$2-0))*((MIN(DATE(YEAR((D$2-0)),MONTH((D$2-0)),1)+DAY(Expenses!$E10)-1,EOMONTH((D$2-0),0)))&lt;=(D$3-0))*((MIN(DATE(YEAR((D$2-0)),MONTH((D$2-0)),1)+DAY(Expenses!$E10)-1,EOMONTH((D$2-0),0)))&gt;=Expenses!$E10)*((MIN(DATE(YEAR((D$2-0)),MONTH((D$2-0)),1)+DAY(Expenses!$E10)-1,EOMONTH((D$2-0),0)))&lt;=IF(Expenses!$F10="",DATE(9999,1,1),Expenses!$F10))+((MIN(EOMONTH((D$2-0),0)+DAY(Expenses!$E10),EOMONTH((D$2-0),1)))&gt;=(D$2-0))*((MIN(EOMONTH((D$2-0),0)+DAY(Expenses!$E10),EOMONTH((D$2-0),1)))&lt;=(D$3-0))*((MIN(EOMONTH((D$2-0),0)+DAY(Expenses!$E10),EOMONTH((D$2-0),1)))&gt;=Expenses!$E10)*((MIN(EOMONTH((D$2-0),0)+DAY(Expenses!$E10),EOMONTH((D$2-0),1)))&lt;=IF(Expenses!$F10="",DATE(9999,1,1),Expenses!$F10))+((MIN(EOMONTH((D$2-0),1)+DAY(Expenses!$E10),EOMONTH((D$2-0),2)))&gt;=(D$2-0))*((MIN(EOMONTH((D$2-0),1)+DAY(Expenses!$E10),EOMONTH((D$2-0),2)))&lt;=(D$3-0))*((MIN(EOMONTH((D$2-0),1)+DAY(Expenses!$E10),EOMONTH((D$2-0),2)))&gt;=Expenses!$E10)*((MIN(EOMONTH((D$2-0),1)+DAY(Expenses!$E10),EOMONTH((D$2-0),2)))&lt;=IF(Expenses!$F10="",DATE(9999,1,1),Expenses!$F10))),IF((Expenses!$E10&gt;=(D$2-0))*(Expenses!$E10&lt;=(D$3-0))=1,Expenses!$D10,0)))</f>
        <v/>
      </c>
      <c r="E34" s="22">
        <f>IF(OR(Expenses!$D10="",Expenses!$E10=""),0,IF(Expenses!$C10="Monthly",Expenses!$D10*(((MIN(DATE(YEAR((E$2-0)),MONTH((E$2-0)),1)+DAY(Expenses!$E10)-1,EOMONTH((E$2-0),0)))&gt;=(E$2-0))*((MIN(DATE(YEAR((E$2-0)),MONTH((E$2-0)),1)+DAY(Expenses!$E10)-1,EOMONTH((E$2-0),0)))&lt;=(E$3-0))*((MIN(DATE(YEAR((E$2-0)),MONTH((E$2-0)),1)+DAY(Expenses!$E10)-1,EOMONTH((E$2-0),0)))&gt;=Expenses!$E10)*((MIN(DATE(YEAR((E$2-0)),MONTH((E$2-0)),1)+DAY(Expenses!$E10)-1,EOMONTH((E$2-0),0)))&lt;=IF(Expenses!$F10="",DATE(9999,1,1),Expenses!$F10))+((MIN(EOMONTH((E$2-0),0)+DAY(Expenses!$E10),EOMONTH((E$2-0),1)))&gt;=(E$2-0))*((MIN(EOMONTH((E$2-0),0)+DAY(Expenses!$E10),EOMONTH((E$2-0),1)))&lt;=(E$3-0))*((MIN(EOMONTH((E$2-0),0)+DAY(Expenses!$E10),EOMONTH((E$2-0),1)))&gt;=Expenses!$E10)*((MIN(EOMONTH((E$2-0),0)+DAY(Expenses!$E10),EOMONTH((E$2-0),1)))&lt;=IF(Expenses!$F10="",DATE(9999,1,1),Expenses!$F10))+((MIN(EOMONTH((E$2-0),1)+DAY(Expenses!$E10),EOMONTH((E$2-0),2)))&gt;=(E$2-0))*((MIN(EOMONTH((E$2-0),1)+DAY(Expenses!$E10),EOMONTH((E$2-0),2)))&lt;=(E$3-0))*((MIN(EOMONTH((E$2-0),1)+DAY(Expenses!$E10),EOMONTH((E$2-0),2)))&gt;=Expenses!$E10)*((MIN(EOMONTH((E$2-0),1)+DAY(Expenses!$E10),EOMONTH((E$2-0),2)))&lt;=IF(Expenses!$F10="",DATE(9999,1,1),Expenses!$F10))),IF((Expenses!$E10&gt;=(E$2-0))*(Expenses!$E10&lt;=(E$3-0))=1,Expenses!$D10,0)))</f>
        <v/>
      </c>
      <c r="F34" s="22">
        <f>IF(OR(Expenses!$D10="",Expenses!$E10=""),0,IF(Expenses!$C10="Monthly",Expenses!$D10*(((MIN(DATE(YEAR((F$2-0)),MONTH((F$2-0)),1)+DAY(Expenses!$E10)-1,EOMONTH((F$2-0),0)))&gt;=(F$2-0))*((MIN(DATE(YEAR((F$2-0)),MONTH((F$2-0)),1)+DAY(Expenses!$E10)-1,EOMONTH((F$2-0),0)))&lt;=(F$3-0))*((MIN(DATE(YEAR((F$2-0)),MONTH((F$2-0)),1)+DAY(Expenses!$E10)-1,EOMONTH((F$2-0),0)))&gt;=Expenses!$E10)*((MIN(DATE(YEAR((F$2-0)),MONTH((F$2-0)),1)+DAY(Expenses!$E10)-1,EOMONTH((F$2-0),0)))&lt;=IF(Expenses!$F10="",DATE(9999,1,1),Expenses!$F10))+((MIN(EOMONTH((F$2-0),0)+DAY(Expenses!$E10),EOMONTH((F$2-0),1)))&gt;=(F$2-0))*((MIN(EOMONTH((F$2-0),0)+DAY(Expenses!$E10),EOMONTH((F$2-0),1)))&lt;=(F$3-0))*((MIN(EOMONTH((F$2-0),0)+DAY(Expenses!$E10),EOMONTH((F$2-0),1)))&gt;=Expenses!$E10)*((MIN(EOMONTH((F$2-0),0)+DAY(Expenses!$E10),EOMONTH((F$2-0),1)))&lt;=IF(Expenses!$F10="",DATE(9999,1,1),Expenses!$F10))+((MIN(EOMONTH((F$2-0),1)+DAY(Expenses!$E10),EOMONTH((F$2-0),2)))&gt;=(F$2-0))*((MIN(EOMONTH((F$2-0),1)+DAY(Expenses!$E10),EOMONTH((F$2-0),2)))&lt;=(F$3-0))*((MIN(EOMONTH((F$2-0),1)+DAY(Expenses!$E10),EOMONTH((F$2-0),2)))&gt;=Expenses!$E10)*((MIN(EOMONTH((F$2-0),1)+DAY(Expenses!$E10),EOMONTH((F$2-0),2)))&lt;=IF(Expenses!$F10="",DATE(9999,1,1),Expenses!$F10))),IF((Expenses!$E10&gt;=(F$2-0))*(Expenses!$E10&lt;=(F$3-0))=1,Expenses!$D10,0)))</f>
        <v/>
      </c>
      <c r="G34" s="22">
        <f>IF(OR(Expenses!$D10="",Expenses!$E10=""),0,IF(Expenses!$C10="Monthly",Expenses!$D10*(((MIN(DATE(YEAR((G$2-0)),MONTH((G$2-0)),1)+DAY(Expenses!$E10)-1,EOMONTH((G$2-0),0)))&gt;=(G$2-0))*((MIN(DATE(YEAR((G$2-0)),MONTH((G$2-0)),1)+DAY(Expenses!$E10)-1,EOMONTH((G$2-0),0)))&lt;=(G$3-0))*((MIN(DATE(YEAR((G$2-0)),MONTH((G$2-0)),1)+DAY(Expenses!$E10)-1,EOMONTH((G$2-0),0)))&gt;=Expenses!$E10)*((MIN(DATE(YEAR((G$2-0)),MONTH((G$2-0)),1)+DAY(Expenses!$E10)-1,EOMONTH((G$2-0),0)))&lt;=IF(Expenses!$F10="",DATE(9999,1,1),Expenses!$F10))+((MIN(EOMONTH((G$2-0),0)+DAY(Expenses!$E10),EOMONTH((G$2-0),1)))&gt;=(G$2-0))*((MIN(EOMONTH((G$2-0),0)+DAY(Expenses!$E10),EOMONTH((G$2-0),1)))&lt;=(G$3-0))*((MIN(EOMONTH((G$2-0),0)+DAY(Expenses!$E10),EOMONTH((G$2-0),1)))&gt;=Expenses!$E10)*((MIN(EOMONTH((G$2-0),0)+DAY(Expenses!$E10),EOMONTH((G$2-0),1)))&lt;=IF(Expenses!$F10="",DATE(9999,1,1),Expenses!$F10))+((MIN(EOMONTH((G$2-0),1)+DAY(Expenses!$E10),EOMONTH((G$2-0),2)))&gt;=(G$2-0))*((MIN(EOMONTH((G$2-0),1)+DAY(Expenses!$E10),EOMONTH((G$2-0),2)))&lt;=(G$3-0))*((MIN(EOMONTH((G$2-0),1)+DAY(Expenses!$E10),EOMONTH((G$2-0),2)))&gt;=Expenses!$E10)*((MIN(EOMONTH((G$2-0),1)+DAY(Expenses!$E10),EOMONTH((G$2-0),2)))&lt;=IF(Expenses!$F10="",DATE(9999,1,1),Expenses!$F10))),IF((Expenses!$E10&gt;=(G$2-0))*(Expenses!$E10&lt;=(G$3-0))=1,Expenses!$D10,0)))</f>
        <v/>
      </c>
      <c r="H34" s="22">
        <f>IF(OR(Expenses!$D10="",Expenses!$E10=""),0,IF(Expenses!$C10="Monthly",Expenses!$D10*(((MIN(DATE(YEAR((H$2-0)),MONTH((H$2-0)),1)+DAY(Expenses!$E10)-1,EOMONTH((H$2-0),0)))&gt;=(H$2-0))*((MIN(DATE(YEAR((H$2-0)),MONTH((H$2-0)),1)+DAY(Expenses!$E10)-1,EOMONTH((H$2-0),0)))&lt;=(H$3-0))*((MIN(DATE(YEAR((H$2-0)),MONTH((H$2-0)),1)+DAY(Expenses!$E10)-1,EOMONTH((H$2-0),0)))&gt;=Expenses!$E10)*((MIN(DATE(YEAR((H$2-0)),MONTH((H$2-0)),1)+DAY(Expenses!$E10)-1,EOMONTH((H$2-0),0)))&lt;=IF(Expenses!$F10="",DATE(9999,1,1),Expenses!$F10))+((MIN(EOMONTH((H$2-0),0)+DAY(Expenses!$E10),EOMONTH((H$2-0),1)))&gt;=(H$2-0))*((MIN(EOMONTH((H$2-0),0)+DAY(Expenses!$E10),EOMONTH((H$2-0),1)))&lt;=(H$3-0))*((MIN(EOMONTH((H$2-0),0)+DAY(Expenses!$E10),EOMONTH((H$2-0),1)))&gt;=Expenses!$E10)*((MIN(EOMONTH((H$2-0),0)+DAY(Expenses!$E10),EOMONTH((H$2-0),1)))&lt;=IF(Expenses!$F10="",DATE(9999,1,1),Expenses!$F10))+((MIN(EOMONTH((H$2-0),1)+DAY(Expenses!$E10),EOMONTH((H$2-0),2)))&gt;=(H$2-0))*((MIN(EOMONTH((H$2-0),1)+DAY(Expenses!$E10),EOMONTH((H$2-0),2)))&lt;=(H$3-0))*((MIN(EOMONTH((H$2-0),1)+DAY(Expenses!$E10),EOMONTH((H$2-0),2)))&gt;=Expenses!$E10)*((MIN(EOMONTH((H$2-0),1)+DAY(Expenses!$E10),EOMONTH((H$2-0),2)))&lt;=IF(Expenses!$F10="",DATE(9999,1,1),Expenses!$F10))),IF((Expenses!$E10&gt;=(H$2-0))*(Expenses!$E10&lt;=(H$3-0))=1,Expenses!$D10,0)))</f>
        <v/>
      </c>
      <c r="I34" s="22">
        <f>IF(OR(Expenses!$D10="",Expenses!$E10=""),0,IF(Expenses!$C10="Monthly",Expenses!$D10*(((MIN(DATE(YEAR((I$2-0)),MONTH((I$2-0)),1)+DAY(Expenses!$E10)-1,EOMONTH((I$2-0),0)))&gt;=(I$2-0))*((MIN(DATE(YEAR((I$2-0)),MONTH((I$2-0)),1)+DAY(Expenses!$E10)-1,EOMONTH((I$2-0),0)))&lt;=(I$3-0))*((MIN(DATE(YEAR((I$2-0)),MONTH((I$2-0)),1)+DAY(Expenses!$E10)-1,EOMONTH((I$2-0),0)))&gt;=Expenses!$E10)*((MIN(DATE(YEAR((I$2-0)),MONTH((I$2-0)),1)+DAY(Expenses!$E10)-1,EOMONTH((I$2-0),0)))&lt;=IF(Expenses!$F10="",DATE(9999,1,1),Expenses!$F10))+((MIN(EOMONTH((I$2-0),0)+DAY(Expenses!$E10),EOMONTH((I$2-0),1)))&gt;=(I$2-0))*((MIN(EOMONTH((I$2-0),0)+DAY(Expenses!$E10),EOMONTH((I$2-0),1)))&lt;=(I$3-0))*((MIN(EOMONTH((I$2-0),0)+DAY(Expenses!$E10),EOMONTH((I$2-0),1)))&gt;=Expenses!$E10)*((MIN(EOMONTH((I$2-0),0)+DAY(Expenses!$E10),EOMONTH((I$2-0),1)))&lt;=IF(Expenses!$F10="",DATE(9999,1,1),Expenses!$F10))+((MIN(EOMONTH((I$2-0),1)+DAY(Expenses!$E10),EOMONTH((I$2-0),2)))&gt;=(I$2-0))*((MIN(EOMONTH((I$2-0),1)+DAY(Expenses!$E10),EOMONTH((I$2-0),2)))&lt;=(I$3-0))*((MIN(EOMONTH((I$2-0),1)+DAY(Expenses!$E10),EOMONTH((I$2-0),2)))&gt;=Expenses!$E10)*((MIN(EOMONTH((I$2-0),1)+DAY(Expenses!$E10),EOMONTH((I$2-0),2)))&lt;=IF(Expenses!$F10="",DATE(9999,1,1),Expenses!$F10))),IF((Expenses!$E10&gt;=(I$2-0))*(Expenses!$E10&lt;=(I$3-0))=1,Expenses!$D10,0)))</f>
        <v/>
      </c>
      <c r="J34" s="22">
        <f>IF(OR(Expenses!$D10="",Expenses!$E10=""),0,IF(Expenses!$C10="Monthly",Expenses!$D10*(((MIN(DATE(YEAR((J$2-0)),MONTH((J$2-0)),1)+DAY(Expenses!$E10)-1,EOMONTH((J$2-0),0)))&gt;=(J$2-0))*((MIN(DATE(YEAR((J$2-0)),MONTH((J$2-0)),1)+DAY(Expenses!$E10)-1,EOMONTH((J$2-0),0)))&lt;=(J$3-0))*((MIN(DATE(YEAR((J$2-0)),MONTH((J$2-0)),1)+DAY(Expenses!$E10)-1,EOMONTH((J$2-0),0)))&gt;=Expenses!$E10)*((MIN(DATE(YEAR((J$2-0)),MONTH((J$2-0)),1)+DAY(Expenses!$E10)-1,EOMONTH((J$2-0),0)))&lt;=IF(Expenses!$F10="",DATE(9999,1,1),Expenses!$F10))+((MIN(EOMONTH((J$2-0),0)+DAY(Expenses!$E10),EOMONTH((J$2-0),1)))&gt;=(J$2-0))*((MIN(EOMONTH((J$2-0),0)+DAY(Expenses!$E10),EOMONTH((J$2-0),1)))&lt;=(J$3-0))*((MIN(EOMONTH((J$2-0),0)+DAY(Expenses!$E10),EOMONTH((J$2-0),1)))&gt;=Expenses!$E10)*((MIN(EOMONTH((J$2-0),0)+DAY(Expenses!$E10),EOMONTH((J$2-0),1)))&lt;=IF(Expenses!$F10="",DATE(9999,1,1),Expenses!$F10))+((MIN(EOMONTH((J$2-0),1)+DAY(Expenses!$E10),EOMONTH((J$2-0),2)))&gt;=(J$2-0))*((MIN(EOMONTH((J$2-0),1)+DAY(Expenses!$E10),EOMONTH((J$2-0),2)))&lt;=(J$3-0))*((MIN(EOMONTH((J$2-0),1)+DAY(Expenses!$E10),EOMONTH((J$2-0),2)))&gt;=Expenses!$E10)*((MIN(EOMONTH((J$2-0),1)+DAY(Expenses!$E10),EOMONTH((J$2-0),2)))&lt;=IF(Expenses!$F10="",DATE(9999,1,1),Expenses!$F10))),IF((Expenses!$E10&gt;=(J$2-0))*(Expenses!$E10&lt;=(J$3-0))=1,Expenses!$D10,0)))</f>
        <v/>
      </c>
      <c r="K34" s="22">
        <f>IF(OR(Expenses!$D10="",Expenses!$E10=""),0,IF(Expenses!$C10="Monthly",Expenses!$D10*(((MIN(DATE(YEAR((K$2-0)),MONTH((K$2-0)),1)+DAY(Expenses!$E10)-1,EOMONTH((K$2-0),0)))&gt;=(K$2-0))*((MIN(DATE(YEAR((K$2-0)),MONTH((K$2-0)),1)+DAY(Expenses!$E10)-1,EOMONTH((K$2-0),0)))&lt;=(K$3-0))*((MIN(DATE(YEAR((K$2-0)),MONTH((K$2-0)),1)+DAY(Expenses!$E10)-1,EOMONTH((K$2-0),0)))&gt;=Expenses!$E10)*((MIN(DATE(YEAR((K$2-0)),MONTH((K$2-0)),1)+DAY(Expenses!$E10)-1,EOMONTH((K$2-0),0)))&lt;=IF(Expenses!$F10="",DATE(9999,1,1),Expenses!$F10))+((MIN(EOMONTH((K$2-0),0)+DAY(Expenses!$E10),EOMONTH((K$2-0),1)))&gt;=(K$2-0))*((MIN(EOMONTH((K$2-0),0)+DAY(Expenses!$E10),EOMONTH((K$2-0),1)))&lt;=(K$3-0))*((MIN(EOMONTH((K$2-0),0)+DAY(Expenses!$E10),EOMONTH((K$2-0),1)))&gt;=Expenses!$E10)*((MIN(EOMONTH((K$2-0),0)+DAY(Expenses!$E10),EOMONTH((K$2-0),1)))&lt;=IF(Expenses!$F10="",DATE(9999,1,1),Expenses!$F10))+((MIN(EOMONTH((K$2-0),1)+DAY(Expenses!$E10),EOMONTH((K$2-0),2)))&gt;=(K$2-0))*((MIN(EOMONTH((K$2-0),1)+DAY(Expenses!$E10),EOMONTH((K$2-0),2)))&lt;=(K$3-0))*((MIN(EOMONTH((K$2-0),1)+DAY(Expenses!$E10),EOMONTH((K$2-0),2)))&gt;=Expenses!$E10)*((MIN(EOMONTH((K$2-0),1)+DAY(Expenses!$E10),EOMONTH((K$2-0),2)))&lt;=IF(Expenses!$F10="",DATE(9999,1,1),Expenses!$F10))),IF((Expenses!$E10&gt;=(K$2-0))*(Expenses!$E10&lt;=(K$3-0))=1,Expenses!$D10,0)))</f>
        <v/>
      </c>
      <c r="L34" s="22">
        <f>IF(OR(Expenses!$D10="",Expenses!$E10=""),0,IF(Expenses!$C10="Monthly",Expenses!$D10*(((MIN(DATE(YEAR((L$2-0)),MONTH((L$2-0)),1)+DAY(Expenses!$E10)-1,EOMONTH((L$2-0),0)))&gt;=(L$2-0))*((MIN(DATE(YEAR((L$2-0)),MONTH((L$2-0)),1)+DAY(Expenses!$E10)-1,EOMONTH((L$2-0),0)))&lt;=(L$3-0))*((MIN(DATE(YEAR((L$2-0)),MONTH((L$2-0)),1)+DAY(Expenses!$E10)-1,EOMONTH((L$2-0),0)))&gt;=Expenses!$E10)*((MIN(DATE(YEAR((L$2-0)),MONTH((L$2-0)),1)+DAY(Expenses!$E10)-1,EOMONTH((L$2-0),0)))&lt;=IF(Expenses!$F10="",DATE(9999,1,1),Expenses!$F10))+((MIN(EOMONTH((L$2-0),0)+DAY(Expenses!$E10),EOMONTH((L$2-0),1)))&gt;=(L$2-0))*((MIN(EOMONTH((L$2-0),0)+DAY(Expenses!$E10),EOMONTH((L$2-0),1)))&lt;=(L$3-0))*((MIN(EOMONTH((L$2-0),0)+DAY(Expenses!$E10),EOMONTH((L$2-0),1)))&gt;=Expenses!$E10)*((MIN(EOMONTH((L$2-0),0)+DAY(Expenses!$E10),EOMONTH((L$2-0),1)))&lt;=IF(Expenses!$F10="",DATE(9999,1,1),Expenses!$F10))+((MIN(EOMONTH((L$2-0),1)+DAY(Expenses!$E10),EOMONTH((L$2-0),2)))&gt;=(L$2-0))*((MIN(EOMONTH((L$2-0),1)+DAY(Expenses!$E10),EOMONTH((L$2-0),2)))&lt;=(L$3-0))*((MIN(EOMONTH((L$2-0),1)+DAY(Expenses!$E10),EOMONTH((L$2-0),2)))&gt;=Expenses!$E10)*((MIN(EOMONTH((L$2-0),1)+DAY(Expenses!$E10),EOMONTH((L$2-0),2)))&lt;=IF(Expenses!$F10="",DATE(9999,1,1),Expenses!$F10))),IF((Expenses!$E10&gt;=(L$2-0))*(Expenses!$E10&lt;=(L$3-0))=1,Expenses!$D10,0)))</f>
        <v/>
      </c>
      <c r="M34" s="22">
        <f>IF(OR(Expenses!$D10="",Expenses!$E10=""),0,IF(Expenses!$C10="Monthly",Expenses!$D10*(((MIN(DATE(YEAR((M$2-0)),MONTH((M$2-0)),1)+DAY(Expenses!$E10)-1,EOMONTH((M$2-0),0)))&gt;=(M$2-0))*((MIN(DATE(YEAR((M$2-0)),MONTH((M$2-0)),1)+DAY(Expenses!$E10)-1,EOMONTH((M$2-0),0)))&lt;=(M$3-0))*((MIN(DATE(YEAR((M$2-0)),MONTH((M$2-0)),1)+DAY(Expenses!$E10)-1,EOMONTH((M$2-0),0)))&gt;=Expenses!$E10)*((MIN(DATE(YEAR((M$2-0)),MONTH((M$2-0)),1)+DAY(Expenses!$E10)-1,EOMONTH((M$2-0),0)))&lt;=IF(Expenses!$F10="",DATE(9999,1,1),Expenses!$F10))+((MIN(EOMONTH((M$2-0),0)+DAY(Expenses!$E10),EOMONTH((M$2-0),1)))&gt;=(M$2-0))*((MIN(EOMONTH((M$2-0),0)+DAY(Expenses!$E10),EOMONTH((M$2-0),1)))&lt;=(M$3-0))*((MIN(EOMONTH((M$2-0),0)+DAY(Expenses!$E10),EOMONTH((M$2-0),1)))&gt;=Expenses!$E10)*((MIN(EOMONTH((M$2-0),0)+DAY(Expenses!$E10),EOMONTH((M$2-0),1)))&lt;=IF(Expenses!$F10="",DATE(9999,1,1),Expenses!$F10))+((MIN(EOMONTH((M$2-0),1)+DAY(Expenses!$E10),EOMONTH((M$2-0),2)))&gt;=(M$2-0))*((MIN(EOMONTH((M$2-0),1)+DAY(Expenses!$E10),EOMONTH((M$2-0),2)))&lt;=(M$3-0))*((MIN(EOMONTH((M$2-0),1)+DAY(Expenses!$E10),EOMONTH((M$2-0),2)))&gt;=Expenses!$E10)*((MIN(EOMONTH((M$2-0),1)+DAY(Expenses!$E10),EOMONTH((M$2-0),2)))&lt;=IF(Expenses!$F10="",DATE(9999,1,1),Expenses!$F10))),IF((Expenses!$E10&gt;=(M$2-0))*(Expenses!$E10&lt;=(M$3-0))=1,Expenses!$D10,0)))</f>
        <v/>
      </c>
      <c r="N34" s="22">
        <f>IF(OR(Expenses!$D10="",Expenses!$E10=""),0,IF(Expenses!$C10="Monthly",Expenses!$D10*(((MIN(DATE(YEAR((N$2-0)),MONTH((N$2-0)),1)+DAY(Expenses!$E10)-1,EOMONTH((N$2-0),0)))&gt;=(N$2-0))*((MIN(DATE(YEAR((N$2-0)),MONTH((N$2-0)),1)+DAY(Expenses!$E10)-1,EOMONTH((N$2-0),0)))&lt;=(N$3-0))*((MIN(DATE(YEAR((N$2-0)),MONTH((N$2-0)),1)+DAY(Expenses!$E10)-1,EOMONTH((N$2-0),0)))&gt;=Expenses!$E10)*((MIN(DATE(YEAR((N$2-0)),MONTH((N$2-0)),1)+DAY(Expenses!$E10)-1,EOMONTH((N$2-0),0)))&lt;=IF(Expenses!$F10="",DATE(9999,1,1),Expenses!$F10))+((MIN(EOMONTH((N$2-0),0)+DAY(Expenses!$E10),EOMONTH((N$2-0),1)))&gt;=(N$2-0))*((MIN(EOMONTH((N$2-0),0)+DAY(Expenses!$E10),EOMONTH((N$2-0),1)))&lt;=(N$3-0))*((MIN(EOMONTH((N$2-0),0)+DAY(Expenses!$E10),EOMONTH((N$2-0),1)))&gt;=Expenses!$E10)*((MIN(EOMONTH((N$2-0),0)+DAY(Expenses!$E10),EOMONTH((N$2-0),1)))&lt;=IF(Expenses!$F10="",DATE(9999,1,1),Expenses!$F10))+((MIN(EOMONTH((N$2-0),1)+DAY(Expenses!$E10),EOMONTH((N$2-0),2)))&gt;=(N$2-0))*((MIN(EOMONTH((N$2-0),1)+DAY(Expenses!$E10),EOMONTH((N$2-0),2)))&lt;=(N$3-0))*((MIN(EOMONTH((N$2-0),1)+DAY(Expenses!$E10),EOMONTH((N$2-0),2)))&gt;=Expenses!$E10)*((MIN(EOMONTH((N$2-0),1)+DAY(Expenses!$E10),EOMONTH((N$2-0),2)))&lt;=IF(Expenses!$F10="",DATE(9999,1,1),Expenses!$F10))),IF((Expenses!$E10&gt;=(N$2-0))*(Expenses!$E10&lt;=(N$3-0))=1,Expenses!$D10,0)))</f>
        <v/>
      </c>
      <c r="O34" s="22">
        <f>IF(OR(Expenses!$D10="",Expenses!$E10=""),0,IF(Expenses!$C10="Monthly",Expenses!$D10*(((MIN(DATE(YEAR((O$2-0)),MONTH((O$2-0)),1)+DAY(Expenses!$E10)-1,EOMONTH((O$2-0),0)))&gt;=(O$2-0))*((MIN(DATE(YEAR((O$2-0)),MONTH((O$2-0)),1)+DAY(Expenses!$E10)-1,EOMONTH((O$2-0),0)))&lt;=(O$3-0))*((MIN(DATE(YEAR((O$2-0)),MONTH((O$2-0)),1)+DAY(Expenses!$E10)-1,EOMONTH((O$2-0),0)))&gt;=Expenses!$E10)*((MIN(DATE(YEAR((O$2-0)),MONTH((O$2-0)),1)+DAY(Expenses!$E10)-1,EOMONTH((O$2-0),0)))&lt;=IF(Expenses!$F10="",DATE(9999,1,1),Expenses!$F10))+((MIN(EOMONTH((O$2-0),0)+DAY(Expenses!$E10),EOMONTH((O$2-0),1)))&gt;=(O$2-0))*((MIN(EOMONTH((O$2-0),0)+DAY(Expenses!$E10),EOMONTH((O$2-0),1)))&lt;=(O$3-0))*((MIN(EOMONTH((O$2-0),0)+DAY(Expenses!$E10),EOMONTH((O$2-0),1)))&gt;=Expenses!$E10)*((MIN(EOMONTH((O$2-0),0)+DAY(Expenses!$E10),EOMONTH((O$2-0),1)))&lt;=IF(Expenses!$F10="",DATE(9999,1,1),Expenses!$F10))+((MIN(EOMONTH((O$2-0),1)+DAY(Expenses!$E10),EOMONTH((O$2-0),2)))&gt;=(O$2-0))*((MIN(EOMONTH((O$2-0),1)+DAY(Expenses!$E10),EOMONTH((O$2-0),2)))&lt;=(O$3-0))*((MIN(EOMONTH((O$2-0),1)+DAY(Expenses!$E10),EOMONTH((O$2-0),2)))&gt;=Expenses!$E10)*((MIN(EOMONTH((O$2-0),1)+DAY(Expenses!$E10),EOMONTH((O$2-0),2)))&lt;=IF(Expenses!$F10="",DATE(9999,1,1),Expenses!$F10))),IF((Expenses!$E10&gt;=(O$2-0))*(Expenses!$E10&lt;=(O$3-0))=1,Expenses!$D10,0)))</f>
        <v/>
      </c>
      <c r="Q34" s="22">
        <f>IF(OR(Expenses!$D10="",Expenses!$E10=""),0,IF(Expenses!$C10="Monthly",Expenses!$D10*(((MIN(DATE(YEAR((Q$2-0)),MONTH((Q$2-0)),1)+DAY(Expenses!$E10)-1,EOMONTH((Q$2-0),0)))&gt;=(Q$2-0))*((MIN(DATE(YEAR((Q$2-0)),MONTH((Q$2-0)),1)+DAY(Expenses!$E10)-1,EOMONTH((Q$2-0),0)))&lt;=(Q$3-0))*((MIN(DATE(YEAR((Q$2-0)),MONTH((Q$2-0)),1)+DAY(Expenses!$E10)-1,EOMONTH((Q$2-0),0)))&gt;=Expenses!$E10)*((MIN(DATE(YEAR((Q$2-0)),MONTH((Q$2-0)),1)+DAY(Expenses!$E10)-1,EOMONTH((Q$2-0),0)))&lt;=IF(Expenses!$F10="",DATE(9999,1,1),Expenses!$F10))+((MIN(EOMONTH((Q$2-0),0)+DAY(Expenses!$E10),EOMONTH((Q$2-0),1)))&gt;=(Q$2-0))*((MIN(EOMONTH((Q$2-0),0)+DAY(Expenses!$E10),EOMONTH((Q$2-0),1)))&lt;=(Q$3-0))*((MIN(EOMONTH((Q$2-0),0)+DAY(Expenses!$E10),EOMONTH((Q$2-0),1)))&gt;=Expenses!$E10)*((MIN(EOMONTH((Q$2-0),0)+DAY(Expenses!$E10),EOMONTH((Q$2-0),1)))&lt;=IF(Expenses!$F10="",DATE(9999,1,1),Expenses!$F10))+((MIN(EOMONTH((Q$2-0),1)+DAY(Expenses!$E10),EOMONTH((Q$2-0),2)))&gt;=(Q$2-0))*((MIN(EOMONTH((Q$2-0),1)+DAY(Expenses!$E10),EOMONTH((Q$2-0),2)))&lt;=(Q$3-0))*((MIN(EOMONTH((Q$2-0),1)+DAY(Expenses!$E10),EOMONTH((Q$2-0),2)))&gt;=Expenses!$E10)*((MIN(EOMONTH((Q$2-0),1)+DAY(Expenses!$E10),EOMONTH((Q$2-0),2)))&lt;=IF(Expenses!$F10="",DATE(9999,1,1),Expenses!$F10))),IF((Expenses!$E10&gt;=(Q$2-0))*(Expenses!$E10&lt;=(Q$3-0))=1,Expenses!$D10,0)))</f>
        <v/>
      </c>
      <c r="R34" s="22">
        <f>IF(OR(Expenses!$D10="",Expenses!$E10=""),0,IF(Expenses!$C10="Monthly",Expenses!$D10*(((MIN(DATE(YEAR((R$2-0)),MONTH((R$2-0)),1)+DAY(Expenses!$E10)-1,EOMONTH((R$2-0),0)))&gt;=(R$2-0))*((MIN(DATE(YEAR((R$2-0)),MONTH((R$2-0)),1)+DAY(Expenses!$E10)-1,EOMONTH((R$2-0),0)))&lt;=(R$3-0))*((MIN(DATE(YEAR((R$2-0)),MONTH((R$2-0)),1)+DAY(Expenses!$E10)-1,EOMONTH((R$2-0),0)))&gt;=Expenses!$E10)*((MIN(DATE(YEAR((R$2-0)),MONTH((R$2-0)),1)+DAY(Expenses!$E10)-1,EOMONTH((R$2-0),0)))&lt;=IF(Expenses!$F10="",DATE(9999,1,1),Expenses!$F10))+((MIN(EOMONTH((R$2-0),0)+DAY(Expenses!$E10),EOMONTH((R$2-0),1)))&gt;=(R$2-0))*((MIN(EOMONTH((R$2-0),0)+DAY(Expenses!$E10),EOMONTH((R$2-0),1)))&lt;=(R$3-0))*((MIN(EOMONTH((R$2-0),0)+DAY(Expenses!$E10),EOMONTH((R$2-0),1)))&gt;=Expenses!$E10)*((MIN(EOMONTH((R$2-0),0)+DAY(Expenses!$E10),EOMONTH((R$2-0),1)))&lt;=IF(Expenses!$F10="",DATE(9999,1,1),Expenses!$F10))+((MIN(EOMONTH((R$2-0),1)+DAY(Expenses!$E10),EOMONTH((R$2-0),2)))&gt;=(R$2-0))*((MIN(EOMONTH((R$2-0),1)+DAY(Expenses!$E10),EOMONTH((R$2-0),2)))&lt;=(R$3-0))*((MIN(EOMONTH((R$2-0),1)+DAY(Expenses!$E10),EOMONTH((R$2-0),2)))&gt;=Expenses!$E10)*((MIN(EOMONTH((R$2-0),1)+DAY(Expenses!$E10),EOMONTH((R$2-0),2)))&lt;=IF(Expenses!$F10="",DATE(9999,1,1),Expenses!$F10))),IF((Expenses!$E10&gt;=(R$2-0))*(Expenses!$E10&lt;=(R$3-0))=1,Expenses!$D10,0)))</f>
        <v/>
      </c>
      <c r="S34" s="22">
        <f>IF(OR(Expenses!$D10="",Expenses!$E10=""),0,IF(Expenses!$C10="Monthly",Expenses!$D10*(((MIN(DATE(YEAR((S$2-0)),MONTH((S$2-0)),1)+DAY(Expenses!$E10)-1,EOMONTH((S$2-0),0)))&gt;=(S$2-0))*((MIN(DATE(YEAR((S$2-0)),MONTH((S$2-0)),1)+DAY(Expenses!$E10)-1,EOMONTH((S$2-0),0)))&lt;=(S$3-0))*((MIN(DATE(YEAR((S$2-0)),MONTH((S$2-0)),1)+DAY(Expenses!$E10)-1,EOMONTH((S$2-0),0)))&gt;=Expenses!$E10)*((MIN(DATE(YEAR((S$2-0)),MONTH((S$2-0)),1)+DAY(Expenses!$E10)-1,EOMONTH((S$2-0),0)))&lt;=IF(Expenses!$F10="",DATE(9999,1,1),Expenses!$F10))+((MIN(EOMONTH((S$2-0),0)+DAY(Expenses!$E10),EOMONTH((S$2-0),1)))&gt;=(S$2-0))*((MIN(EOMONTH((S$2-0),0)+DAY(Expenses!$E10),EOMONTH((S$2-0),1)))&lt;=(S$3-0))*((MIN(EOMONTH((S$2-0),0)+DAY(Expenses!$E10),EOMONTH((S$2-0),1)))&gt;=Expenses!$E10)*((MIN(EOMONTH((S$2-0),0)+DAY(Expenses!$E10),EOMONTH((S$2-0),1)))&lt;=IF(Expenses!$F10="",DATE(9999,1,1),Expenses!$F10))+((MIN(EOMONTH((S$2-0),1)+DAY(Expenses!$E10),EOMONTH((S$2-0),2)))&gt;=(S$2-0))*((MIN(EOMONTH((S$2-0),1)+DAY(Expenses!$E10),EOMONTH((S$2-0),2)))&lt;=(S$3-0))*((MIN(EOMONTH((S$2-0),1)+DAY(Expenses!$E10),EOMONTH((S$2-0),2)))&gt;=Expenses!$E10)*((MIN(EOMONTH((S$2-0),1)+DAY(Expenses!$E10),EOMONTH((S$2-0),2)))&lt;=IF(Expenses!$F10="",DATE(9999,1,1),Expenses!$F10))),IF((Expenses!$E10&gt;=(S$2-0))*(Expenses!$E10&lt;=(S$3-0))=1,Expenses!$D10,0)))</f>
        <v/>
      </c>
      <c r="T34" s="22">
        <f>IF(OR(Expenses!$D10="",Expenses!$E10=""),0,IF(Expenses!$C10="Monthly",Expenses!$D10*(((MIN(DATE(YEAR((T$2-0)),MONTH((T$2-0)),1)+DAY(Expenses!$E10)-1,EOMONTH((T$2-0),0)))&gt;=(T$2-0))*((MIN(DATE(YEAR((T$2-0)),MONTH((T$2-0)),1)+DAY(Expenses!$E10)-1,EOMONTH((T$2-0),0)))&lt;=(T$3-0))*((MIN(DATE(YEAR((T$2-0)),MONTH((T$2-0)),1)+DAY(Expenses!$E10)-1,EOMONTH((T$2-0),0)))&gt;=Expenses!$E10)*((MIN(DATE(YEAR((T$2-0)),MONTH((T$2-0)),1)+DAY(Expenses!$E10)-1,EOMONTH((T$2-0),0)))&lt;=IF(Expenses!$F10="",DATE(9999,1,1),Expenses!$F10))+((MIN(EOMONTH((T$2-0),0)+DAY(Expenses!$E10),EOMONTH((T$2-0),1)))&gt;=(T$2-0))*((MIN(EOMONTH((T$2-0),0)+DAY(Expenses!$E10),EOMONTH((T$2-0),1)))&lt;=(T$3-0))*((MIN(EOMONTH((T$2-0),0)+DAY(Expenses!$E10),EOMONTH((T$2-0),1)))&gt;=Expenses!$E10)*((MIN(EOMONTH((T$2-0),0)+DAY(Expenses!$E10),EOMONTH((T$2-0),1)))&lt;=IF(Expenses!$F10="",DATE(9999,1,1),Expenses!$F10))+((MIN(EOMONTH((T$2-0),1)+DAY(Expenses!$E10),EOMONTH((T$2-0),2)))&gt;=(T$2-0))*((MIN(EOMONTH((T$2-0),1)+DAY(Expenses!$E10),EOMONTH((T$2-0),2)))&lt;=(T$3-0))*((MIN(EOMONTH((T$2-0),1)+DAY(Expenses!$E10),EOMONTH((T$2-0),2)))&gt;=Expenses!$E10)*((MIN(EOMONTH((T$2-0),1)+DAY(Expenses!$E10),EOMONTH((T$2-0),2)))&lt;=IF(Expenses!$F10="",DATE(9999,1,1),Expenses!$F10))),IF((Expenses!$E10&gt;=(T$2-0))*(Expenses!$E10&lt;=(T$3-0))=1,Expenses!$D10,0)))</f>
        <v/>
      </c>
      <c r="U34" s="22">
        <f>IF(OR(Expenses!$D10="",Expenses!$E10=""),0,IF(Expenses!$C10="Monthly",Expenses!$D10*(((MIN(DATE(YEAR((U$2-0)),MONTH((U$2-0)),1)+DAY(Expenses!$E10)-1,EOMONTH((U$2-0),0)))&gt;=(U$2-0))*((MIN(DATE(YEAR((U$2-0)),MONTH((U$2-0)),1)+DAY(Expenses!$E10)-1,EOMONTH((U$2-0),0)))&lt;=(U$3-0))*((MIN(DATE(YEAR((U$2-0)),MONTH((U$2-0)),1)+DAY(Expenses!$E10)-1,EOMONTH((U$2-0),0)))&gt;=Expenses!$E10)*((MIN(DATE(YEAR((U$2-0)),MONTH((U$2-0)),1)+DAY(Expenses!$E10)-1,EOMONTH((U$2-0),0)))&lt;=IF(Expenses!$F10="",DATE(9999,1,1),Expenses!$F10))+((MIN(EOMONTH((U$2-0),0)+DAY(Expenses!$E10),EOMONTH((U$2-0),1)))&gt;=(U$2-0))*((MIN(EOMONTH((U$2-0),0)+DAY(Expenses!$E10),EOMONTH((U$2-0),1)))&lt;=(U$3-0))*((MIN(EOMONTH((U$2-0),0)+DAY(Expenses!$E10),EOMONTH((U$2-0),1)))&gt;=Expenses!$E10)*((MIN(EOMONTH((U$2-0),0)+DAY(Expenses!$E10),EOMONTH((U$2-0),1)))&lt;=IF(Expenses!$F10="",DATE(9999,1,1),Expenses!$F10))+((MIN(EOMONTH((U$2-0),1)+DAY(Expenses!$E10),EOMONTH((U$2-0),2)))&gt;=(U$2-0))*((MIN(EOMONTH((U$2-0),1)+DAY(Expenses!$E10),EOMONTH((U$2-0),2)))&lt;=(U$3-0))*((MIN(EOMONTH((U$2-0),1)+DAY(Expenses!$E10),EOMONTH((U$2-0),2)))&gt;=Expenses!$E10)*((MIN(EOMONTH((U$2-0),1)+DAY(Expenses!$E10),EOMONTH((U$2-0),2)))&lt;=IF(Expenses!$F10="",DATE(9999,1,1),Expenses!$F10))),IF((Expenses!$E10&gt;=(U$2-0))*(Expenses!$E10&lt;=(U$3-0))=1,Expenses!$D10,0)))</f>
        <v/>
      </c>
      <c r="V34" s="22">
        <f>IF(OR(Expenses!$D10="",Expenses!$E10=""),0,IF(Expenses!$C10="Monthly",Expenses!$D10*(((MIN(DATE(YEAR((V$2-0)),MONTH((V$2-0)),1)+DAY(Expenses!$E10)-1,EOMONTH((V$2-0),0)))&gt;=(V$2-0))*((MIN(DATE(YEAR((V$2-0)),MONTH((V$2-0)),1)+DAY(Expenses!$E10)-1,EOMONTH((V$2-0),0)))&lt;=(V$3-0))*((MIN(DATE(YEAR((V$2-0)),MONTH((V$2-0)),1)+DAY(Expenses!$E10)-1,EOMONTH((V$2-0),0)))&gt;=Expenses!$E10)*((MIN(DATE(YEAR((V$2-0)),MONTH((V$2-0)),1)+DAY(Expenses!$E10)-1,EOMONTH((V$2-0),0)))&lt;=IF(Expenses!$F10="",DATE(9999,1,1),Expenses!$F10))+((MIN(EOMONTH((V$2-0),0)+DAY(Expenses!$E10),EOMONTH((V$2-0),1)))&gt;=(V$2-0))*((MIN(EOMONTH((V$2-0),0)+DAY(Expenses!$E10),EOMONTH((V$2-0),1)))&lt;=(V$3-0))*((MIN(EOMONTH((V$2-0),0)+DAY(Expenses!$E10),EOMONTH((V$2-0),1)))&gt;=Expenses!$E10)*((MIN(EOMONTH((V$2-0),0)+DAY(Expenses!$E10),EOMONTH((V$2-0),1)))&lt;=IF(Expenses!$F10="",DATE(9999,1,1),Expenses!$F10))+((MIN(EOMONTH((V$2-0),1)+DAY(Expenses!$E10),EOMONTH((V$2-0),2)))&gt;=(V$2-0))*((MIN(EOMONTH((V$2-0),1)+DAY(Expenses!$E10),EOMONTH((V$2-0),2)))&lt;=(V$3-0))*((MIN(EOMONTH((V$2-0),1)+DAY(Expenses!$E10),EOMONTH((V$2-0),2)))&gt;=Expenses!$E10)*((MIN(EOMONTH((V$2-0),1)+DAY(Expenses!$E10),EOMONTH((V$2-0),2)))&lt;=IF(Expenses!$F10="",DATE(9999,1,1),Expenses!$F10))),IF((Expenses!$E10&gt;=(V$2-0))*(Expenses!$E10&lt;=(V$3-0))=1,Expenses!$D10,0)))</f>
        <v/>
      </c>
      <c r="W34" s="22">
        <f>IF(OR(Expenses!$D10="",Expenses!$E10=""),0,IF(Expenses!$C10="Monthly",Expenses!$D10*(((MIN(DATE(YEAR((W$2-0)),MONTH((W$2-0)),1)+DAY(Expenses!$E10)-1,EOMONTH((W$2-0),0)))&gt;=(W$2-0))*((MIN(DATE(YEAR((W$2-0)),MONTH((W$2-0)),1)+DAY(Expenses!$E10)-1,EOMONTH((W$2-0),0)))&lt;=(W$3-0))*((MIN(DATE(YEAR((W$2-0)),MONTH((W$2-0)),1)+DAY(Expenses!$E10)-1,EOMONTH((W$2-0),0)))&gt;=Expenses!$E10)*((MIN(DATE(YEAR((W$2-0)),MONTH((W$2-0)),1)+DAY(Expenses!$E10)-1,EOMONTH((W$2-0),0)))&lt;=IF(Expenses!$F10="",DATE(9999,1,1),Expenses!$F10))+((MIN(EOMONTH((W$2-0),0)+DAY(Expenses!$E10),EOMONTH((W$2-0),1)))&gt;=(W$2-0))*((MIN(EOMONTH((W$2-0),0)+DAY(Expenses!$E10),EOMONTH((W$2-0),1)))&lt;=(W$3-0))*((MIN(EOMONTH((W$2-0),0)+DAY(Expenses!$E10),EOMONTH((W$2-0),1)))&gt;=Expenses!$E10)*((MIN(EOMONTH((W$2-0),0)+DAY(Expenses!$E10),EOMONTH((W$2-0),1)))&lt;=IF(Expenses!$F10="",DATE(9999,1,1),Expenses!$F10))+((MIN(EOMONTH((W$2-0),1)+DAY(Expenses!$E10),EOMONTH((W$2-0),2)))&gt;=(W$2-0))*((MIN(EOMONTH((W$2-0),1)+DAY(Expenses!$E10),EOMONTH((W$2-0),2)))&lt;=(W$3-0))*((MIN(EOMONTH((W$2-0),1)+DAY(Expenses!$E10),EOMONTH((W$2-0),2)))&gt;=Expenses!$E10)*((MIN(EOMONTH((W$2-0),1)+DAY(Expenses!$E10),EOMONTH((W$2-0),2)))&lt;=IF(Expenses!$F10="",DATE(9999,1,1),Expenses!$F10))),IF((Expenses!$E10&gt;=(W$2-0))*(Expenses!$E10&lt;=(W$3-0))=1,Expenses!$D10,0)))</f>
        <v/>
      </c>
      <c r="X34" s="22">
        <f>IF(OR(Expenses!$D10="",Expenses!$E10=""),0,IF(Expenses!$C10="Monthly",Expenses!$D10*(((MIN(DATE(YEAR((X$2-0)),MONTH((X$2-0)),1)+DAY(Expenses!$E10)-1,EOMONTH((X$2-0),0)))&gt;=(X$2-0))*((MIN(DATE(YEAR((X$2-0)),MONTH((X$2-0)),1)+DAY(Expenses!$E10)-1,EOMONTH((X$2-0),0)))&lt;=(X$3-0))*((MIN(DATE(YEAR((X$2-0)),MONTH((X$2-0)),1)+DAY(Expenses!$E10)-1,EOMONTH((X$2-0),0)))&gt;=Expenses!$E10)*((MIN(DATE(YEAR((X$2-0)),MONTH((X$2-0)),1)+DAY(Expenses!$E10)-1,EOMONTH((X$2-0),0)))&lt;=IF(Expenses!$F10="",DATE(9999,1,1),Expenses!$F10))+((MIN(EOMONTH((X$2-0),0)+DAY(Expenses!$E10),EOMONTH((X$2-0),1)))&gt;=(X$2-0))*((MIN(EOMONTH((X$2-0),0)+DAY(Expenses!$E10),EOMONTH((X$2-0),1)))&lt;=(X$3-0))*((MIN(EOMONTH((X$2-0),0)+DAY(Expenses!$E10),EOMONTH((X$2-0),1)))&gt;=Expenses!$E10)*((MIN(EOMONTH((X$2-0),0)+DAY(Expenses!$E10),EOMONTH((X$2-0),1)))&lt;=IF(Expenses!$F10="",DATE(9999,1,1),Expenses!$F10))+((MIN(EOMONTH((X$2-0),1)+DAY(Expenses!$E10),EOMONTH((X$2-0),2)))&gt;=(X$2-0))*((MIN(EOMONTH((X$2-0),1)+DAY(Expenses!$E10),EOMONTH((X$2-0),2)))&lt;=(X$3-0))*((MIN(EOMONTH((X$2-0),1)+DAY(Expenses!$E10),EOMONTH((X$2-0),2)))&gt;=Expenses!$E10)*((MIN(EOMONTH((X$2-0),1)+DAY(Expenses!$E10),EOMONTH((X$2-0),2)))&lt;=IF(Expenses!$F10="",DATE(9999,1,1),Expenses!$F10))),IF((Expenses!$E10&gt;=(X$2-0))*(Expenses!$E10&lt;=(X$3-0))=1,Expenses!$D10,0)))</f>
        <v/>
      </c>
      <c r="Y34" s="22">
        <f>IF(OR(Expenses!$D10="",Expenses!$E10=""),0,IF(Expenses!$C10="Monthly",Expenses!$D10*(((MIN(DATE(YEAR((Y$2-0)),MONTH((Y$2-0)),1)+DAY(Expenses!$E10)-1,EOMONTH((Y$2-0),0)))&gt;=(Y$2-0))*((MIN(DATE(YEAR((Y$2-0)),MONTH((Y$2-0)),1)+DAY(Expenses!$E10)-1,EOMONTH((Y$2-0),0)))&lt;=(Y$3-0))*((MIN(DATE(YEAR((Y$2-0)),MONTH((Y$2-0)),1)+DAY(Expenses!$E10)-1,EOMONTH((Y$2-0),0)))&gt;=Expenses!$E10)*((MIN(DATE(YEAR((Y$2-0)),MONTH((Y$2-0)),1)+DAY(Expenses!$E10)-1,EOMONTH((Y$2-0),0)))&lt;=IF(Expenses!$F10="",DATE(9999,1,1),Expenses!$F10))+((MIN(EOMONTH((Y$2-0),0)+DAY(Expenses!$E10),EOMONTH((Y$2-0),1)))&gt;=(Y$2-0))*((MIN(EOMONTH((Y$2-0),0)+DAY(Expenses!$E10),EOMONTH((Y$2-0),1)))&lt;=(Y$3-0))*((MIN(EOMONTH((Y$2-0),0)+DAY(Expenses!$E10),EOMONTH((Y$2-0),1)))&gt;=Expenses!$E10)*((MIN(EOMONTH((Y$2-0),0)+DAY(Expenses!$E10),EOMONTH((Y$2-0),1)))&lt;=IF(Expenses!$F10="",DATE(9999,1,1),Expenses!$F10))+((MIN(EOMONTH((Y$2-0),1)+DAY(Expenses!$E10),EOMONTH((Y$2-0),2)))&gt;=(Y$2-0))*((MIN(EOMONTH((Y$2-0),1)+DAY(Expenses!$E10),EOMONTH((Y$2-0),2)))&lt;=(Y$3-0))*((MIN(EOMONTH((Y$2-0),1)+DAY(Expenses!$E10),EOMONTH((Y$2-0),2)))&gt;=Expenses!$E10)*((MIN(EOMONTH((Y$2-0),1)+DAY(Expenses!$E10),EOMONTH((Y$2-0),2)))&lt;=IF(Expenses!$F10="",DATE(9999,1,1),Expenses!$F10))),IF((Expenses!$E10&gt;=(Y$2-0))*(Expenses!$E10&lt;=(Y$3-0))=1,Expenses!$D10,0)))</f>
        <v/>
      </c>
      <c r="Z34" s="22">
        <f>IF(OR(Expenses!$D10="",Expenses!$E10=""),0,IF(Expenses!$C10="Monthly",Expenses!$D10*(((MIN(DATE(YEAR((Z$2-0)),MONTH((Z$2-0)),1)+DAY(Expenses!$E10)-1,EOMONTH((Z$2-0),0)))&gt;=(Z$2-0))*((MIN(DATE(YEAR((Z$2-0)),MONTH((Z$2-0)),1)+DAY(Expenses!$E10)-1,EOMONTH((Z$2-0),0)))&lt;=(Z$3-0))*((MIN(DATE(YEAR((Z$2-0)),MONTH((Z$2-0)),1)+DAY(Expenses!$E10)-1,EOMONTH((Z$2-0),0)))&gt;=Expenses!$E10)*((MIN(DATE(YEAR((Z$2-0)),MONTH((Z$2-0)),1)+DAY(Expenses!$E10)-1,EOMONTH((Z$2-0),0)))&lt;=IF(Expenses!$F10="",DATE(9999,1,1),Expenses!$F10))+((MIN(EOMONTH((Z$2-0),0)+DAY(Expenses!$E10),EOMONTH((Z$2-0),1)))&gt;=(Z$2-0))*((MIN(EOMONTH((Z$2-0),0)+DAY(Expenses!$E10),EOMONTH((Z$2-0),1)))&lt;=(Z$3-0))*((MIN(EOMONTH((Z$2-0),0)+DAY(Expenses!$E10),EOMONTH((Z$2-0),1)))&gt;=Expenses!$E10)*((MIN(EOMONTH((Z$2-0),0)+DAY(Expenses!$E10),EOMONTH((Z$2-0),1)))&lt;=IF(Expenses!$F10="",DATE(9999,1,1),Expenses!$F10))+((MIN(EOMONTH((Z$2-0),1)+DAY(Expenses!$E10),EOMONTH((Z$2-0),2)))&gt;=(Z$2-0))*((MIN(EOMONTH((Z$2-0),1)+DAY(Expenses!$E10),EOMONTH((Z$2-0),2)))&lt;=(Z$3-0))*((MIN(EOMONTH((Z$2-0),1)+DAY(Expenses!$E10),EOMONTH((Z$2-0),2)))&gt;=Expenses!$E10)*((MIN(EOMONTH((Z$2-0),1)+DAY(Expenses!$E10),EOMONTH((Z$2-0),2)))&lt;=IF(Expenses!$F10="",DATE(9999,1,1),Expenses!$F10))),IF((Expenses!$E10&gt;=(Z$2-0))*(Expenses!$E10&lt;=(Z$3-0))=1,Expenses!$D10,0)))</f>
        <v/>
      </c>
      <c r="AA34" s="22">
        <f>IF(OR(Expenses!$D10="",Expenses!$E10=""),0,IF(Expenses!$C10="Monthly",Expenses!$D10*(((MIN(DATE(YEAR((AA$2-0)),MONTH((AA$2-0)),1)+DAY(Expenses!$E10)-1,EOMONTH((AA$2-0),0)))&gt;=(AA$2-0))*((MIN(DATE(YEAR((AA$2-0)),MONTH((AA$2-0)),1)+DAY(Expenses!$E10)-1,EOMONTH((AA$2-0),0)))&lt;=(AA$3-0))*((MIN(DATE(YEAR((AA$2-0)),MONTH((AA$2-0)),1)+DAY(Expenses!$E10)-1,EOMONTH((AA$2-0),0)))&gt;=Expenses!$E10)*((MIN(DATE(YEAR((AA$2-0)),MONTH((AA$2-0)),1)+DAY(Expenses!$E10)-1,EOMONTH((AA$2-0),0)))&lt;=IF(Expenses!$F10="",DATE(9999,1,1),Expenses!$F10))+((MIN(EOMONTH((AA$2-0),0)+DAY(Expenses!$E10),EOMONTH((AA$2-0),1)))&gt;=(AA$2-0))*((MIN(EOMONTH((AA$2-0),0)+DAY(Expenses!$E10),EOMONTH((AA$2-0),1)))&lt;=(AA$3-0))*((MIN(EOMONTH((AA$2-0),0)+DAY(Expenses!$E10),EOMONTH((AA$2-0),1)))&gt;=Expenses!$E10)*((MIN(EOMONTH((AA$2-0),0)+DAY(Expenses!$E10),EOMONTH((AA$2-0),1)))&lt;=IF(Expenses!$F10="",DATE(9999,1,1),Expenses!$F10))+((MIN(EOMONTH((AA$2-0),1)+DAY(Expenses!$E10),EOMONTH((AA$2-0),2)))&gt;=(AA$2-0))*((MIN(EOMONTH((AA$2-0),1)+DAY(Expenses!$E10),EOMONTH((AA$2-0),2)))&lt;=(AA$3-0))*((MIN(EOMONTH((AA$2-0),1)+DAY(Expenses!$E10),EOMONTH((AA$2-0),2)))&gt;=Expenses!$E10)*((MIN(EOMONTH((AA$2-0),1)+DAY(Expenses!$E10),EOMONTH((AA$2-0),2)))&lt;=IF(Expenses!$F10="",DATE(9999,1,1),Expenses!$F10))),IF((Expenses!$E10&gt;=(AA$2-0))*(Expenses!$E10&lt;=(AA$3-0))=1,Expenses!$D10,0)))</f>
        <v/>
      </c>
      <c r="AB34" s="22">
        <f>IF(OR(Expenses!$D10="",Expenses!$E10=""),0,IF(Expenses!$C10="Monthly",Expenses!$D10*(((MIN(DATE(YEAR((AB$2-0)),MONTH((AB$2-0)),1)+DAY(Expenses!$E10)-1,EOMONTH((AB$2-0),0)))&gt;=(AB$2-0))*((MIN(DATE(YEAR((AB$2-0)),MONTH((AB$2-0)),1)+DAY(Expenses!$E10)-1,EOMONTH((AB$2-0),0)))&lt;=(AB$3-0))*((MIN(DATE(YEAR((AB$2-0)),MONTH((AB$2-0)),1)+DAY(Expenses!$E10)-1,EOMONTH((AB$2-0),0)))&gt;=Expenses!$E10)*((MIN(DATE(YEAR((AB$2-0)),MONTH((AB$2-0)),1)+DAY(Expenses!$E10)-1,EOMONTH((AB$2-0),0)))&lt;=IF(Expenses!$F10="",DATE(9999,1,1),Expenses!$F10))+((MIN(EOMONTH((AB$2-0),0)+DAY(Expenses!$E10),EOMONTH((AB$2-0),1)))&gt;=(AB$2-0))*((MIN(EOMONTH((AB$2-0),0)+DAY(Expenses!$E10),EOMONTH((AB$2-0),1)))&lt;=(AB$3-0))*((MIN(EOMONTH((AB$2-0),0)+DAY(Expenses!$E10),EOMONTH((AB$2-0),1)))&gt;=Expenses!$E10)*((MIN(EOMONTH((AB$2-0),0)+DAY(Expenses!$E10),EOMONTH((AB$2-0),1)))&lt;=IF(Expenses!$F10="",DATE(9999,1,1),Expenses!$F10))+((MIN(EOMONTH((AB$2-0),1)+DAY(Expenses!$E10),EOMONTH((AB$2-0),2)))&gt;=(AB$2-0))*((MIN(EOMONTH((AB$2-0),1)+DAY(Expenses!$E10),EOMONTH((AB$2-0),2)))&lt;=(AB$3-0))*((MIN(EOMONTH((AB$2-0),1)+DAY(Expenses!$E10),EOMONTH((AB$2-0),2)))&gt;=Expenses!$E10)*((MIN(EOMONTH((AB$2-0),1)+DAY(Expenses!$E10),EOMONTH((AB$2-0),2)))&lt;=IF(Expenses!$F10="",DATE(9999,1,1),Expenses!$F10))),IF((Expenses!$E10&gt;=(AB$2-0))*(Expenses!$E10&lt;=(AB$3-0))=1,Expenses!$D10,0)))</f>
        <v/>
      </c>
    </row>
    <row r="35" ht="15" customHeight="1" s="23">
      <c r="A35" s="22">
        <f>IF(Expenses!$B11="","",Expenses!$B11)</f>
        <v/>
      </c>
      <c r="B35" s="22">
        <f>IF(Expenses!$A11="","",Expenses!$A11)</f>
        <v/>
      </c>
      <c r="C35" s="22">
        <f>IF(OR(Expenses!$D11="",Expenses!$E11=""),0,IF(Expenses!$C11="Monthly",Expenses!$D11*(((MIN(DATE(YEAR((C$2-0)),MONTH((C$2-0)),1)+DAY(Expenses!$E11)-1,EOMONTH((C$2-0),0)))&gt;=(C$2-0))*((MIN(DATE(YEAR((C$2-0)),MONTH((C$2-0)),1)+DAY(Expenses!$E11)-1,EOMONTH((C$2-0),0)))&lt;=(C$3-0))*((MIN(DATE(YEAR((C$2-0)),MONTH((C$2-0)),1)+DAY(Expenses!$E11)-1,EOMONTH((C$2-0),0)))&gt;=Expenses!$E11)*((MIN(DATE(YEAR((C$2-0)),MONTH((C$2-0)),1)+DAY(Expenses!$E11)-1,EOMONTH((C$2-0),0)))&lt;=IF(Expenses!$F11="",DATE(9999,1,1),Expenses!$F11))+((MIN(EOMONTH((C$2-0),0)+DAY(Expenses!$E11),EOMONTH((C$2-0),1)))&gt;=(C$2-0))*((MIN(EOMONTH((C$2-0),0)+DAY(Expenses!$E11),EOMONTH((C$2-0),1)))&lt;=(C$3-0))*((MIN(EOMONTH((C$2-0),0)+DAY(Expenses!$E11),EOMONTH((C$2-0),1)))&gt;=Expenses!$E11)*((MIN(EOMONTH((C$2-0),0)+DAY(Expenses!$E11),EOMONTH((C$2-0),1)))&lt;=IF(Expenses!$F11="",DATE(9999,1,1),Expenses!$F11))+((MIN(EOMONTH((C$2-0),1)+DAY(Expenses!$E11),EOMONTH((C$2-0),2)))&gt;=(C$2-0))*((MIN(EOMONTH((C$2-0),1)+DAY(Expenses!$E11),EOMONTH((C$2-0),2)))&lt;=(C$3-0))*((MIN(EOMONTH((C$2-0),1)+DAY(Expenses!$E11),EOMONTH((C$2-0),2)))&gt;=Expenses!$E11)*((MIN(EOMONTH((C$2-0),1)+DAY(Expenses!$E11),EOMONTH((C$2-0),2)))&lt;=IF(Expenses!$F11="",DATE(9999,1,1),Expenses!$F11))),IF((Expenses!$E11&gt;=(C$2-0))*(Expenses!$E11&lt;=(C$3-0))=1,Expenses!$D11,0)))</f>
        <v/>
      </c>
      <c r="D35" s="22">
        <f>IF(OR(Expenses!$D11="",Expenses!$E11=""),0,IF(Expenses!$C11="Monthly",Expenses!$D11*(((MIN(DATE(YEAR((D$2-0)),MONTH((D$2-0)),1)+DAY(Expenses!$E11)-1,EOMONTH((D$2-0),0)))&gt;=(D$2-0))*((MIN(DATE(YEAR((D$2-0)),MONTH((D$2-0)),1)+DAY(Expenses!$E11)-1,EOMONTH((D$2-0),0)))&lt;=(D$3-0))*((MIN(DATE(YEAR((D$2-0)),MONTH((D$2-0)),1)+DAY(Expenses!$E11)-1,EOMONTH((D$2-0),0)))&gt;=Expenses!$E11)*((MIN(DATE(YEAR((D$2-0)),MONTH((D$2-0)),1)+DAY(Expenses!$E11)-1,EOMONTH((D$2-0),0)))&lt;=IF(Expenses!$F11="",DATE(9999,1,1),Expenses!$F11))+((MIN(EOMONTH((D$2-0),0)+DAY(Expenses!$E11),EOMONTH((D$2-0),1)))&gt;=(D$2-0))*((MIN(EOMONTH((D$2-0),0)+DAY(Expenses!$E11),EOMONTH((D$2-0),1)))&lt;=(D$3-0))*((MIN(EOMONTH((D$2-0),0)+DAY(Expenses!$E11),EOMONTH((D$2-0),1)))&gt;=Expenses!$E11)*((MIN(EOMONTH((D$2-0),0)+DAY(Expenses!$E11),EOMONTH((D$2-0),1)))&lt;=IF(Expenses!$F11="",DATE(9999,1,1),Expenses!$F11))+((MIN(EOMONTH((D$2-0),1)+DAY(Expenses!$E11),EOMONTH((D$2-0),2)))&gt;=(D$2-0))*((MIN(EOMONTH((D$2-0),1)+DAY(Expenses!$E11),EOMONTH((D$2-0),2)))&lt;=(D$3-0))*((MIN(EOMONTH((D$2-0),1)+DAY(Expenses!$E11),EOMONTH((D$2-0),2)))&gt;=Expenses!$E11)*((MIN(EOMONTH((D$2-0),1)+DAY(Expenses!$E11),EOMONTH((D$2-0),2)))&lt;=IF(Expenses!$F11="",DATE(9999,1,1),Expenses!$F11))),IF((Expenses!$E11&gt;=(D$2-0))*(Expenses!$E11&lt;=(D$3-0))=1,Expenses!$D11,0)))</f>
        <v/>
      </c>
      <c r="E35" s="22">
        <f>IF(OR(Expenses!$D11="",Expenses!$E11=""),0,IF(Expenses!$C11="Monthly",Expenses!$D11*(((MIN(DATE(YEAR((E$2-0)),MONTH((E$2-0)),1)+DAY(Expenses!$E11)-1,EOMONTH((E$2-0),0)))&gt;=(E$2-0))*((MIN(DATE(YEAR((E$2-0)),MONTH((E$2-0)),1)+DAY(Expenses!$E11)-1,EOMONTH((E$2-0),0)))&lt;=(E$3-0))*((MIN(DATE(YEAR((E$2-0)),MONTH((E$2-0)),1)+DAY(Expenses!$E11)-1,EOMONTH((E$2-0),0)))&gt;=Expenses!$E11)*((MIN(DATE(YEAR((E$2-0)),MONTH((E$2-0)),1)+DAY(Expenses!$E11)-1,EOMONTH((E$2-0),0)))&lt;=IF(Expenses!$F11="",DATE(9999,1,1),Expenses!$F11))+((MIN(EOMONTH((E$2-0),0)+DAY(Expenses!$E11),EOMONTH((E$2-0),1)))&gt;=(E$2-0))*((MIN(EOMONTH((E$2-0),0)+DAY(Expenses!$E11),EOMONTH((E$2-0),1)))&lt;=(E$3-0))*((MIN(EOMONTH((E$2-0),0)+DAY(Expenses!$E11),EOMONTH((E$2-0),1)))&gt;=Expenses!$E11)*((MIN(EOMONTH((E$2-0),0)+DAY(Expenses!$E11),EOMONTH((E$2-0),1)))&lt;=IF(Expenses!$F11="",DATE(9999,1,1),Expenses!$F11))+((MIN(EOMONTH((E$2-0),1)+DAY(Expenses!$E11),EOMONTH((E$2-0),2)))&gt;=(E$2-0))*((MIN(EOMONTH((E$2-0),1)+DAY(Expenses!$E11),EOMONTH((E$2-0),2)))&lt;=(E$3-0))*((MIN(EOMONTH((E$2-0),1)+DAY(Expenses!$E11),EOMONTH((E$2-0),2)))&gt;=Expenses!$E11)*((MIN(EOMONTH((E$2-0),1)+DAY(Expenses!$E11),EOMONTH((E$2-0),2)))&lt;=IF(Expenses!$F11="",DATE(9999,1,1),Expenses!$F11))),IF((Expenses!$E11&gt;=(E$2-0))*(Expenses!$E11&lt;=(E$3-0))=1,Expenses!$D11,0)))</f>
        <v/>
      </c>
      <c r="F35" s="22">
        <f>IF(OR(Expenses!$D11="",Expenses!$E11=""),0,IF(Expenses!$C11="Monthly",Expenses!$D11*(((MIN(DATE(YEAR((F$2-0)),MONTH((F$2-0)),1)+DAY(Expenses!$E11)-1,EOMONTH((F$2-0),0)))&gt;=(F$2-0))*((MIN(DATE(YEAR((F$2-0)),MONTH((F$2-0)),1)+DAY(Expenses!$E11)-1,EOMONTH((F$2-0),0)))&lt;=(F$3-0))*((MIN(DATE(YEAR((F$2-0)),MONTH((F$2-0)),1)+DAY(Expenses!$E11)-1,EOMONTH((F$2-0),0)))&gt;=Expenses!$E11)*((MIN(DATE(YEAR((F$2-0)),MONTH((F$2-0)),1)+DAY(Expenses!$E11)-1,EOMONTH((F$2-0),0)))&lt;=IF(Expenses!$F11="",DATE(9999,1,1),Expenses!$F11))+((MIN(EOMONTH((F$2-0),0)+DAY(Expenses!$E11),EOMONTH((F$2-0),1)))&gt;=(F$2-0))*((MIN(EOMONTH((F$2-0),0)+DAY(Expenses!$E11),EOMONTH((F$2-0),1)))&lt;=(F$3-0))*((MIN(EOMONTH((F$2-0),0)+DAY(Expenses!$E11),EOMONTH((F$2-0),1)))&gt;=Expenses!$E11)*((MIN(EOMONTH((F$2-0),0)+DAY(Expenses!$E11),EOMONTH((F$2-0),1)))&lt;=IF(Expenses!$F11="",DATE(9999,1,1),Expenses!$F11))+((MIN(EOMONTH((F$2-0),1)+DAY(Expenses!$E11),EOMONTH((F$2-0),2)))&gt;=(F$2-0))*((MIN(EOMONTH((F$2-0),1)+DAY(Expenses!$E11),EOMONTH((F$2-0),2)))&lt;=(F$3-0))*((MIN(EOMONTH((F$2-0),1)+DAY(Expenses!$E11),EOMONTH((F$2-0),2)))&gt;=Expenses!$E11)*((MIN(EOMONTH((F$2-0),1)+DAY(Expenses!$E11),EOMONTH((F$2-0),2)))&lt;=IF(Expenses!$F11="",DATE(9999,1,1),Expenses!$F11))),IF((Expenses!$E11&gt;=(F$2-0))*(Expenses!$E11&lt;=(F$3-0))=1,Expenses!$D11,0)))</f>
        <v/>
      </c>
      <c r="G35" s="22">
        <f>IF(OR(Expenses!$D11="",Expenses!$E11=""),0,IF(Expenses!$C11="Monthly",Expenses!$D11*(((MIN(DATE(YEAR((G$2-0)),MONTH((G$2-0)),1)+DAY(Expenses!$E11)-1,EOMONTH((G$2-0),0)))&gt;=(G$2-0))*((MIN(DATE(YEAR((G$2-0)),MONTH((G$2-0)),1)+DAY(Expenses!$E11)-1,EOMONTH((G$2-0),0)))&lt;=(G$3-0))*((MIN(DATE(YEAR((G$2-0)),MONTH((G$2-0)),1)+DAY(Expenses!$E11)-1,EOMONTH((G$2-0),0)))&gt;=Expenses!$E11)*((MIN(DATE(YEAR((G$2-0)),MONTH((G$2-0)),1)+DAY(Expenses!$E11)-1,EOMONTH((G$2-0),0)))&lt;=IF(Expenses!$F11="",DATE(9999,1,1),Expenses!$F11))+((MIN(EOMONTH((G$2-0),0)+DAY(Expenses!$E11),EOMONTH((G$2-0),1)))&gt;=(G$2-0))*((MIN(EOMONTH((G$2-0),0)+DAY(Expenses!$E11),EOMONTH((G$2-0),1)))&lt;=(G$3-0))*((MIN(EOMONTH((G$2-0),0)+DAY(Expenses!$E11),EOMONTH((G$2-0),1)))&gt;=Expenses!$E11)*((MIN(EOMONTH((G$2-0),0)+DAY(Expenses!$E11),EOMONTH((G$2-0),1)))&lt;=IF(Expenses!$F11="",DATE(9999,1,1),Expenses!$F11))+((MIN(EOMONTH((G$2-0),1)+DAY(Expenses!$E11),EOMONTH((G$2-0),2)))&gt;=(G$2-0))*((MIN(EOMONTH((G$2-0),1)+DAY(Expenses!$E11),EOMONTH((G$2-0),2)))&lt;=(G$3-0))*((MIN(EOMONTH((G$2-0),1)+DAY(Expenses!$E11),EOMONTH((G$2-0),2)))&gt;=Expenses!$E11)*((MIN(EOMONTH((G$2-0),1)+DAY(Expenses!$E11),EOMONTH((G$2-0),2)))&lt;=IF(Expenses!$F11="",DATE(9999,1,1),Expenses!$F11))),IF((Expenses!$E11&gt;=(G$2-0))*(Expenses!$E11&lt;=(G$3-0))=1,Expenses!$D11,0)))</f>
        <v/>
      </c>
      <c r="H35" s="22">
        <f>IF(OR(Expenses!$D11="",Expenses!$E11=""),0,IF(Expenses!$C11="Monthly",Expenses!$D11*(((MIN(DATE(YEAR((H$2-0)),MONTH((H$2-0)),1)+DAY(Expenses!$E11)-1,EOMONTH((H$2-0),0)))&gt;=(H$2-0))*((MIN(DATE(YEAR((H$2-0)),MONTH((H$2-0)),1)+DAY(Expenses!$E11)-1,EOMONTH((H$2-0),0)))&lt;=(H$3-0))*((MIN(DATE(YEAR((H$2-0)),MONTH((H$2-0)),1)+DAY(Expenses!$E11)-1,EOMONTH((H$2-0),0)))&gt;=Expenses!$E11)*((MIN(DATE(YEAR((H$2-0)),MONTH((H$2-0)),1)+DAY(Expenses!$E11)-1,EOMONTH((H$2-0),0)))&lt;=IF(Expenses!$F11="",DATE(9999,1,1),Expenses!$F11))+((MIN(EOMONTH((H$2-0),0)+DAY(Expenses!$E11),EOMONTH((H$2-0),1)))&gt;=(H$2-0))*((MIN(EOMONTH((H$2-0),0)+DAY(Expenses!$E11),EOMONTH((H$2-0),1)))&lt;=(H$3-0))*((MIN(EOMONTH((H$2-0),0)+DAY(Expenses!$E11),EOMONTH((H$2-0),1)))&gt;=Expenses!$E11)*((MIN(EOMONTH((H$2-0),0)+DAY(Expenses!$E11),EOMONTH((H$2-0),1)))&lt;=IF(Expenses!$F11="",DATE(9999,1,1),Expenses!$F11))+((MIN(EOMONTH((H$2-0),1)+DAY(Expenses!$E11),EOMONTH((H$2-0),2)))&gt;=(H$2-0))*((MIN(EOMONTH((H$2-0),1)+DAY(Expenses!$E11),EOMONTH((H$2-0),2)))&lt;=(H$3-0))*((MIN(EOMONTH((H$2-0),1)+DAY(Expenses!$E11),EOMONTH((H$2-0),2)))&gt;=Expenses!$E11)*((MIN(EOMONTH((H$2-0),1)+DAY(Expenses!$E11),EOMONTH((H$2-0),2)))&lt;=IF(Expenses!$F11="",DATE(9999,1,1),Expenses!$F11))),IF((Expenses!$E11&gt;=(H$2-0))*(Expenses!$E11&lt;=(H$3-0))=1,Expenses!$D11,0)))</f>
        <v/>
      </c>
      <c r="I35" s="22">
        <f>IF(OR(Expenses!$D11="",Expenses!$E11=""),0,IF(Expenses!$C11="Monthly",Expenses!$D11*(((MIN(DATE(YEAR((I$2-0)),MONTH((I$2-0)),1)+DAY(Expenses!$E11)-1,EOMONTH((I$2-0),0)))&gt;=(I$2-0))*((MIN(DATE(YEAR((I$2-0)),MONTH((I$2-0)),1)+DAY(Expenses!$E11)-1,EOMONTH((I$2-0),0)))&lt;=(I$3-0))*((MIN(DATE(YEAR((I$2-0)),MONTH((I$2-0)),1)+DAY(Expenses!$E11)-1,EOMONTH((I$2-0),0)))&gt;=Expenses!$E11)*((MIN(DATE(YEAR((I$2-0)),MONTH((I$2-0)),1)+DAY(Expenses!$E11)-1,EOMONTH((I$2-0),0)))&lt;=IF(Expenses!$F11="",DATE(9999,1,1),Expenses!$F11))+((MIN(EOMONTH((I$2-0),0)+DAY(Expenses!$E11),EOMONTH((I$2-0),1)))&gt;=(I$2-0))*((MIN(EOMONTH((I$2-0),0)+DAY(Expenses!$E11),EOMONTH((I$2-0),1)))&lt;=(I$3-0))*((MIN(EOMONTH((I$2-0),0)+DAY(Expenses!$E11),EOMONTH((I$2-0),1)))&gt;=Expenses!$E11)*((MIN(EOMONTH((I$2-0),0)+DAY(Expenses!$E11),EOMONTH((I$2-0),1)))&lt;=IF(Expenses!$F11="",DATE(9999,1,1),Expenses!$F11))+((MIN(EOMONTH((I$2-0),1)+DAY(Expenses!$E11),EOMONTH((I$2-0),2)))&gt;=(I$2-0))*((MIN(EOMONTH((I$2-0),1)+DAY(Expenses!$E11),EOMONTH((I$2-0),2)))&lt;=(I$3-0))*((MIN(EOMONTH((I$2-0),1)+DAY(Expenses!$E11),EOMONTH((I$2-0),2)))&gt;=Expenses!$E11)*((MIN(EOMONTH((I$2-0),1)+DAY(Expenses!$E11),EOMONTH((I$2-0),2)))&lt;=IF(Expenses!$F11="",DATE(9999,1,1),Expenses!$F11))),IF((Expenses!$E11&gt;=(I$2-0))*(Expenses!$E11&lt;=(I$3-0))=1,Expenses!$D11,0)))</f>
        <v/>
      </c>
      <c r="J35" s="22">
        <f>IF(OR(Expenses!$D11="",Expenses!$E11=""),0,IF(Expenses!$C11="Monthly",Expenses!$D11*(((MIN(DATE(YEAR((J$2-0)),MONTH((J$2-0)),1)+DAY(Expenses!$E11)-1,EOMONTH((J$2-0),0)))&gt;=(J$2-0))*((MIN(DATE(YEAR((J$2-0)),MONTH((J$2-0)),1)+DAY(Expenses!$E11)-1,EOMONTH((J$2-0),0)))&lt;=(J$3-0))*((MIN(DATE(YEAR((J$2-0)),MONTH((J$2-0)),1)+DAY(Expenses!$E11)-1,EOMONTH((J$2-0),0)))&gt;=Expenses!$E11)*((MIN(DATE(YEAR((J$2-0)),MONTH((J$2-0)),1)+DAY(Expenses!$E11)-1,EOMONTH((J$2-0),0)))&lt;=IF(Expenses!$F11="",DATE(9999,1,1),Expenses!$F11))+((MIN(EOMONTH((J$2-0),0)+DAY(Expenses!$E11),EOMONTH((J$2-0),1)))&gt;=(J$2-0))*((MIN(EOMONTH((J$2-0),0)+DAY(Expenses!$E11),EOMONTH((J$2-0),1)))&lt;=(J$3-0))*((MIN(EOMONTH((J$2-0),0)+DAY(Expenses!$E11),EOMONTH((J$2-0),1)))&gt;=Expenses!$E11)*((MIN(EOMONTH((J$2-0),0)+DAY(Expenses!$E11),EOMONTH((J$2-0),1)))&lt;=IF(Expenses!$F11="",DATE(9999,1,1),Expenses!$F11))+((MIN(EOMONTH((J$2-0),1)+DAY(Expenses!$E11),EOMONTH((J$2-0),2)))&gt;=(J$2-0))*((MIN(EOMONTH((J$2-0),1)+DAY(Expenses!$E11),EOMONTH((J$2-0),2)))&lt;=(J$3-0))*((MIN(EOMONTH((J$2-0),1)+DAY(Expenses!$E11),EOMONTH((J$2-0),2)))&gt;=Expenses!$E11)*((MIN(EOMONTH((J$2-0),1)+DAY(Expenses!$E11),EOMONTH((J$2-0),2)))&lt;=IF(Expenses!$F11="",DATE(9999,1,1),Expenses!$F11))),IF((Expenses!$E11&gt;=(J$2-0))*(Expenses!$E11&lt;=(J$3-0))=1,Expenses!$D11,0)))</f>
        <v/>
      </c>
      <c r="K35" s="22">
        <f>IF(OR(Expenses!$D11="",Expenses!$E11=""),0,IF(Expenses!$C11="Monthly",Expenses!$D11*(((MIN(DATE(YEAR((K$2-0)),MONTH((K$2-0)),1)+DAY(Expenses!$E11)-1,EOMONTH((K$2-0),0)))&gt;=(K$2-0))*((MIN(DATE(YEAR((K$2-0)),MONTH((K$2-0)),1)+DAY(Expenses!$E11)-1,EOMONTH((K$2-0),0)))&lt;=(K$3-0))*((MIN(DATE(YEAR((K$2-0)),MONTH((K$2-0)),1)+DAY(Expenses!$E11)-1,EOMONTH((K$2-0),0)))&gt;=Expenses!$E11)*((MIN(DATE(YEAR((K$2-0)),MONTH((K$2-0)),1)+DAY(Expenses!$E11)-1,EOMONTH((K$2-0),0)))&lt;=IF(Expenses!$F11="",DATE(9999,1,1),Expenses!$F11))+((MIN(EOMONTH((K$2-0),0)+DAY(Expenses!$E11),EOMONTH((K$2-0),1)))&gt;=(K$2-0))*((MIN(EOMONTH((K$2-0),0)+DAY(Expenses!$E11),EOMONTH((K$2-0),1)))&lt;=(K$3-0))*((MIN(EOMONTH((K$2-0),0)+DAY(Expenses!$E11),EOMONTH((K$2-0),1)))&gt;=Expenses!$E11)*((MIN(EOMONTH((K$2-0),0)+DAY(Expenses!$E11),EOMONTH((K$2-0),1)))&lt;=IF(Expenses!$F11="",DATE(9999,1,1),Expenses!$F11))+((MIN(EOMONTH((K$2-0),1)+DAY(Expenses!$E11),EOMONTH((K$2-0),2)))&gt;=(K$2-0))*((MIN(EOMONTH((K$2-0),1)+DAY(Expenses!$E11),EOMONTH((K$2-0),2)))&lt;=(K$3-0))*((MIN(EOMONTH((K$2-0),1)+DAY(Expenses!$E11),EOMONTH((K$2-0),2)))&gt;=Expenses!$E11)*((MIN(EOMONTH((K$2-0),1)+DAY(Expenses!$E11),EOMONTH((K$2-0),2)))&lt;=IF(Expenses!$F11="",DATE(9999,1,1),Expenses!$F11))),IF((Expenses!$E11&gt;=(K$2-0))*(Expenses!$E11&lt;=(K$3-0))=1,Expenses!$D11,0)))</f>
        <v/>
      </c>
      <c r="L35" s="22">
        <f>IF(OR(Expenses!$D11="",Expenses!$E11=""),0,IF(Expenses!$C11="Monthly",Expenses!$D11*(((MIN(DATE(YEAR((L$2-0)),MONTH((L$2-0)),1)+DAY(Expenses!$E11)-1,EOMONTH((L$2-0),0)))&gt;=(L$2-0))*((MIN(DATE(YEAR((L$2-0)),MONTH((L$2-0)),1)+DAY(Expenses!$E11)-1,EOMONTH((L$2-0),0)))&lt;=(L$3-0))*((MIN(DATE(YEAR((L$2-0)),MONTH((L$2-0)),1)+DAY(Expenses!$E11)-1,EOMONTH((L$2-0),0)))&gt;=Expenses!$E11)*((MIN(DATE(YEAR((L$2-0)),MONTH((L$2-0)),1)+DAY(Expenses!$E11)-1,EOMONTH((L$2-0),0)))&lt;=IF(Expenses!$F11="",DATE(9999,1,1),Expenses!$F11))+((MIN(EOMONTH((L$2-0),0)+DAY(Expenses!$E11),EOMONTH((L$2-0),1)))&gt;=(L$2-0))*((MIN(EOMONTH((L$2-0),0)+DAY(Expenses!$E11),EOMONTH((L$2-0),1)))&lt;=(L$3-0))*((MIN(EOMONTH((L$2-0),0)+DAY(Expenses!$E11),EOMONTH((L$2-0),1)))&gt;=Expenses!$E11)*((MIN(EOMONTH((L$2-0),0)+DAY(Expenses!$E11),EOMONTH((L$2-0),1)))&lt;=IF(Expenses!$F11="",DATE(9999,1,1),Expenses!$F11))+((MIN(EOMONTH((L$2-0),1)+DAY(Expenses!$E11),EOMONTH((L$2-0),2)))&gt;=(L$2-0))*((MIN(EOMONTH((L$2-0),1)+DAY(Expenses!$E11),EOMONTH((L$2-0),2)))&lt;=(L$3-0))*((MIN(EOMONTH((L$2-0),1)+DAY(Expenses!$E11),EOMONTH((L$2-0),2)))&gt;=Expenses!$E11)*((MIN(EOMONTH((L$2-0),1)+DAY(Expenses!$E11),EOMONTH((L$2-0),2)))&lt;=IF(Expenses!$F11="",DATE(9999,1,1),Expenses!$F11))),IF((Expenses!$E11&gt;=(L$2-0))*(Expenses!$E11&lt;=(L$3-0))=1,Expenses!$D11,0)))</f>
        <v/>
      </c>
      <c r="M35" s="22">
        <f>IF(OR(Expenses!$D11="",Expenses!$E11=""),0,IF(Expenses!$C11="Monthly",Expenses!$D11*(((MIN(DATE(YEAR((M$2-0)),MONTH((M$2-0)),1)+DAY(Expenses!$E11)-1,EOMONTH((M$2-0),0)))&gt;=(M$2-0))*((MIN(DATE(YEAR((M$2-0)),MONTH((M$2-0)),1)+DAY(Expenses!$E11)-1,EOMONTH((M$2-0),0)))&lt;=(M$3-0))*((MIN(DATE(YEAR((M$2-0)),MONTH((M$2-0)),1)+DAY(Expenses!$E11)-1,EOMONTH((M$2-0),0)))&gt;=Expenses!$E11)*((MIN(DATE(YEAR((M$2-0)),MONTH((M$2-0)),1)+DAY(Expenses!$E11)-1,EOMONTH((M$2-0),0)))&lt;=IF(Expenses!$F11="",DATE(9999,1,1),Expenses!$F11))+((MIN(EOMONTH((M$2-0),0)+DAY(Expenses!$E11),EOMONTH((M$2-0),1)))&gt;=(M$2-0))*((MIN(EOMONTH((M$2-0),0)+DAY(Expenses!$E11),EOMONTH((M$2-0),1)))&lt;=(M$3-0))*((MIN(EOMONTH((M$2-0),0)+DAY(Expenses!$E11),EOMONTH((M$2-0),1)))&gt;=Expenses!$E11)*((MIN(EOMONTH((M$2-0),0)+DAY(Expenses!$E11),EOMONTH((M$2-0),1)))&lt;=IF(Expenses!$F11="",DATE(9999,1,1),Expenses!$F11))+((MIN(EOMONTH((M$2-0),1)+DAY(Expenses!$E11),EOMONTH((M$2-0),2)))&gt;=(M$2-0))*((MIN(EOMONTH((M$2-0),1)+DAY(Expenses!$E11),EOMONTH((M$2-0),2)))&lt;=(M$3-0))*((MIN(EOMONTH((M$2-0),1)+DAY(Expenses!$E11),EOMONTH((M$2-0),2)))&gt;=Expenses!$E11)*((MIN(EOMONTH((M$2-0),1)+DAY(Expenses!$E11),EOMONTH((M$2-0),2)))&lt;=IF(Expenses!$F11="",DATE(9999,1,1),Expenses!$F11))),IF((Expenses!$E11&gt;=(M$2-0))*(Expenses!$E11&lt;=(M$3-0))=1,Expenses!$D11,0)))</f>
        <v/>
      </c>
      <c r="N35" s="22">
        <f>IF(OR(Expenses!$D11="",Expenses!$E11=""),0,IF(Expenses!$C11="Monthly",Expenses!$D11*(((MIN(DATE(YEAR((N$2-0)),MONTH((N$2-0)),1)+DAY(Expenses!$E11)-1,EOMONTH((N$2-0),0)))&gt;=(N$2-0))*((MIN(DATE(YEAR((N$2-0)),MONTH((N$2-0)),1)+DAY(Expenses!$E11)-1,EOMONTH((N$2-0),0)))&lt;=(N$3-0))*((MIN(DATE(YEAR((N$2-0)),MONTH((N$2-0)),1)+DAY(Expenses!$E11)-1,EOMONTH((N$2-0),0)))&gt;=Expenses!$E11)*((MIN(DATE(YEAR((N$2-0)),MONTH((N$2-0)),1)+DAY(Expenses!$E11)-1,EOMONTH((N$2-0),0)))&lt;=IF(Expenses!$F11="",DATE(9999,1,1),Expenses!$F11))+((MIN(EOMONTH((N$2-0),0)+DAY(Expenses!$E11),EOMONTH((N$2-0),1)))&gt;=(N$2-0))*((MIN(EOMONTH((N$2-0),0)+DAY(Expenses!$E11),EOMONTH((N$2-0),1)))&lt;=(N$3-0))*((MIN(EOMONTH((N$2-0),0)+DAY(Expenses!$E11),EOMONTH((N$2-0),1)))&gt;=Expenses!$E11)*((MIN(EOMONTH((N$2-0),0)+DAY(Expenses!$E11),EOMONTH((N$2-0),1)))&lt;=IF(Expenses!$F11="",DATE(9999,1,1),Expenses!$F11))+((MIN(EOMONTH((N$2-0),1)+DAY(Expenses!$E11),EOMONTH((N$2-0),2)))&gt;=(N$2-0))*((MIN(EOMONTH((N$2-0),1)+DAY(Expenses!$E11),EOMONTH((N$2-0),2)))&lt;=(N$3-0))*((MIN(EOMONTH((N$2-0),1)+DAY(Expenses!$E11),EOMONTH((N$2-0),2)))&gt;=Expenses!$E11)*((MIN(EOMONTH((N$2-0),1)+DAY(Expenses!$E11),EOMONTH((N$2-0),2)))&lt;=IF(Expenses!$F11="",DATE(9999,1,1),Expenses!$F11))),IF((Expenses!$E11&gt;=(N$2-0))*(Expenses!$E11&lt;=(N$3-0))=1,Expenses!$D11,0)))</f>
        <v/>
      </c>
      <c r="O35" s="22">
        <f>IF(OR(Expenses!$D11="",Expenses!$E11=""),0,IF(Expenses!$C11="Monthly",Expenses!$D11*(((MIN(DATE(YEAR((O$2-0)),MONTH((O$2-0)),1)+DAY(Expenses!$E11)-1,EOMONTH((O$2-0),0)))&gt;=(O$2-0))*((MIN(DATE(YEAR((O$2-0)),MONTH((O$2-0)),1)+DAY(Expenses!$E11)-1,EOMONTH((O$2-0),0)))&lt;=(O$3-0))*((MIN(DATE(YEAR((O$2-0)),MONTH((O$2-0)),1)+DAY(Expenses!$E11)-1,EOMONTH((O$2-0),0)))&gt;=Expenses!$E11)*((MIN(DATE(YEAR((O$2-0)),MONTH((O$2-0)),1)+DAY(Expenses!$E11)-1,EOMONTH((O$2-0),0)))&lt;=IF(Expenses!$F11="",DATE(9999,1,1),Expenses!$F11))+((MIN(EOMONTH((O$2-0),0)+DAY(Expenses!$E11),EOMONTH((O$2-0),1)))&gt;=(O$2-0))*((MIN(EOMONTH((O$2-0),0)+DAY(Expenses!$E11),EOMONTH((O$2-0),1)))&lt;=(O$3-0))*((MIN(EOMONTH((O$2-0),0)+DAY(Expenses!$E11),EOMONTH((O$2-0),1)))&gt;=Expenses!$E11)*((MIN(EOMONTH((O$2-0),0)+DAY(Expenses!$E11),EOMONTH((O$2-0),1)))&lt;=IF(Expenses!$F11="",DATE(9999,1,1),Expenses!$F11))+((MIN(EOMONTH((O$2-0),1)+DAY(Expenses!$E11),EOMONTH((O$2-0),2)))&gt;=(O$2-0))*((MIN(EOMONTH((O$2-0),1)+DAY(Expenses!$E11),EOMONTH((O$2-0),2)))&lt;=(O$3-0))*((MIN(EOMONTH((O$2-0),1)+DAY(Expenses!$E11),EOMONTH((O$2-0),2)))&gt;=Expenses!$E11)*((MIN(EOMONTH((O$2-0),1)+DAY(Expenses!$E11),EOMONTH((O$2-0),2)))&lt;=IF(Expenses!$F11="",DATE(9999,1,1),Expenses!$F11))),IF((Expenses!$E11&gt;=(O$2-0))*(Expenses!$E11&lt;=(O$3-0))=1,Expenses!$D11,0)))</f>
        <v/>
      </c>
      <c r="Q35" s="22">
        <f>IF(OR(Expenses!$D11="",Expenses!$E11=""),0,IF(Expenses!$C11="Monthly",Expenses!$D11*(((MIN(DATE(YEAR((Q$2-0)),MONTH((Q$2-0)),1)+DAY(Expenses!$E11)-1,EOMONTH((Q$2-0),0)))&gt;=(Q$2-0))*((MIN(DATE(YEAR((Q$2-0)),MONTH((Q$2-0)),1)+DAY(Expenses!$E11)-1,EOMONTH((Q$2-0),0)))&lt;=(Q$3-0))*((MIN(DATE(YEAR((Q$2-0)),MONTH((Q$2-0)),1)+DAY(Expenses!$E11)-1,EOMONTH((Q$2-0),0)))&gt;=Expenses!$E11)*((MIN(DATE(YEAR((Q$2-0)),MONTH((Q$2-0)),1)+DAY(Expenses!$E11)-1,EOMONTH((Q$2-0),0)))&lt;=IF(Expenses!$F11="",DATE(9999,1,1),Expenses!$F11))+((MIN(EOMONTH((Q$2-0),0)+DAY(Expenses!$E11),EOMONTH((Q$2-0),1)))&gt;=(Q$2-0))*((MIN(EOMONTH((Q$2-0),0)+DAY(Expenses!$E11),EOMONTH((Q$2-0),1)))&lt;=(Q$3-0))*((MIN(EOMONTH((Q$2-0),0)+DAY(Expenses!$E11),EOMONTH((Q$2-0),1)))&gt;=Expenses!$E11)*((MIN(EOMONTH((Q$2-0),0)+DAY(Expenses!$E11),EOMONTH((Q$2-0),1)))&lt;=IF(Expenses!$F11="",DATE(9999,1,1),Expenses!$F11))+((MIN(EOMONTH((Q$2-0),1)+DAY(Expenses!$E11),EOMONTH((Q$2-0),2)))&gt;=(Q$2-0))*((MIN(EOMONTH((Q$2-0),1)+DAY(Expenses!$E11),EOMONTH((Q$2-0),2)))&lt;=(Q$3-0))*((MIN(EOMONTH((Q$2-0),1)+DAY(Expenses!$E11),EOMONTH((Q$2-0),2)))&gt;=Expenses!$E11)*((MIN(EOMONTH((Q$2-0),1)+DAY(Expenses!$E11),EOMONTH((Q$2-0),2)))&lt;=IF(Expenses!$F11="",DATE(9999,1,1),Expenses!$F11))),IF((Expenses!$E11&gt;=(Q$2-0))*(Expenses!$E11&lt;=(Q$3-0))=1,Expenses!$D11,0)))</f>
        <v/>
      </c>
      <c r="R35" s="22">
        <f>IF(OR(Expenses!$D11="",Expenses!$E11=""),0,IF(Expenses!$C11="Monthly",Expenses!$D11*(((MIN(DATE(YEAR((R$2-0)),MONTH((R$2-0)),1)+DAY(Expenses!$E11)-1,EOMONTH((R$2-0),0)))&gt;=(R$2-0))*((MIN(DATE(YEAR((R$2-0)),MONTH((R$2-0)),1)+DAY(Expenses!$E11)-1,EOMONTH((R$2-0),0)))&lt;=(R$3-0))*((MIN(DATE(YEAR((R$2-0)),MONTH((R$2-0)),1)+DAY(Expenses!$E11)-1,EOMONTH((R$2-0),0)))&gt;=Expenses!$E11)*((MIN(DATE(YEAR((R$2-0)),MONTH((R$2-0)),1)+DAY(Expenses!$E11)-1,EOMONTH((R$2-0),0)))&lt;=IF(Expenses!$F11="",DATE(9999,1,1),Expenses!$F11))+((MIN(EOMONTH((R$2-0),0)+DAY(Expenses!$E11),EOMONTH((R$2-0),1)))&gt;=(R$2-0))*((MIN(EOMONTH((R$2-0),0)+DAY(Expenses!$E11),EOMONTH((R$2-0),1)))&lt;=(R$3-0))*((MIN(EOMONTH((R$2-0),0)+DAY(Expenses!$E11),EOMONTH((R$2-0),1)))&gt;=Expenses!$E11)*((MIN(EOMONTH((R$2-0),0)+DAY(Expenses!$E11),EOMONTH((R$2-0),1)))&lt;=IF(Expenses!$F11="",DATE(9999,1,1),Expenses!$F11))+((MIN(EOMONTH((R$2-0),1)+DAY(Expenses!$E11),EOMONTH((R$2-0),2)))&gt;=(R$2-0))*((MIN(EOMONTH((R$2-0),1)+DAY(Expenses!$E11),EOMONTH((R$2-0),2)))&lt;=(R$3-0))*((MIN(EOMONTH((R$2-0),1)+DAY(Expenses!$E11),EOMONTH((R$2-0),2)))&gt;=Expenses!$E11)*((MIN(EOMONTH((R$2-0),1)+DAY(Expenses!$E11),EOMONTH((R$2-0),2)))&lt;=IF(Expenses!$F11="",DATE(9999,1,1),Expenses!$F11))),IF((Expenses!$E11&gt;=(R$2-0))*(Expenses!$E11&lt;=(R$3-0))=1,Expenses!$D11,0)))</f>
        <v/>
      </c>
      <c r="S35" s="22">
        <f>IF(OR(Expenses!$D11="",Expenses!$E11=""),0,IF(Expenses!$C11="Monthly",Expenses!$D11*(((MIN(DATE(YEAR((S$2-0)),MONTH((S$2-0)),1)+DAY(Expenses!$E11)-1,EOMONTH((S$2-0),0)))&gt;=(S$2-0))*((MIN(DATE(YEAR((S$2-0)),MONTH((S$2-0)),1)+DAY(Expenses!$E11)-1,EOMONTH((S$2-0),0)))&lt;=(S$3-0))*((MIN(DATE(YEAR((S$2-0)),MONTH((S$2-0)),1)+DAY(Expenses!$E11)-1,EOMONTH((S$2-0),0)))&gt;=Expenses!$E11)*((MIN(DATE(YEAR((S$2-0)),MONTH((S$2-0)),1)+DAY(Expenses!$E11)-1,EOMONTH((S$2-0),0)))&lt;=IF(Expenses!$F11="",DATE(9999,1,1),Expenses!$F11))+((MIN(EOMONTH((S$2-0),0)+DAY(Expenses!$E11),EOMONTH((S$2-0),1)))&gt;=(S$2-0))*((MIN(EOMONTH((S$2-0),0)+DAY(Expenses!$E11),EOMONTH((S$2-0),1)))&lt;=(S$3-0))*((MIN(EOMONTH((S$2-0),0)+DAY(Expenses!$E11),EOMONTH((S$2-0),1)))&gt;=Expenses!$E11)*((MIN(EOMONTH((S$2-0),0)+DAY(Expenses!$E11),EOMONTH((S$2-0),1)))&lt;=IF(Expenses!$F11="",DATE(9999,1,1),Expenses!$F11))+((MIN(EOMONTH((S$2-0),1)+DAY(Expenses!$E11),EOMONTH((S$2-0),2)))&gt;=(S$2-0))*((MIN(EOMONTH((S$2-0),1)+DAY(Expenses!$E11),EOMONTH((S$2-0),2)))&lt;=(S$3-0))*((MIN(EOMONTH((S$2-0),1)+DAY(Expenses!$E11),EOMONTH((S$2-0),2)))&gt;=Expenses!$E11)*((MIN(EOMONTH((S$2-0),1)+DAY(Expenses!$E11),EOMONTH((S$2-0),2)))&lt;=IF(Expenses!$F11="",DATE(9999,1,1),Expenses!$F11))),IF((Expenses!$E11&gt;=(S$2-0))*(Expenses!$E11&lt;=(S$3-0))=1,Expenses!$D11,0)))</f>
        <v/>
      </c>
      <c r="T35" s="22">
        <f>IF(OR(Expenses!$D11="",Expenses!$E11=""),0,IF(Expenses!$C11="Monthly",Expenses!$D11*(((MIN(DATE(YEAR((T$2-0)),MONTH((T$2-0)),1)+DAY(Expenses!$E11)-1,EOMONTH((T$2-0),0)))&gt;=(T$2-0))*((MIN(DATE(YEAR((T$2-0)),MONTH((T$2-0)),1)+DAY(Expenses!$E11)-1,EOMONTH((T$2-0),0)))&lt;=(T$3-0))*((MIN(DATE(YEAR((T$2-0)),MONTH((T$2-0)),1)+DAY(Expenses!$E11)-1,EOMONTH((T$2-0),0)))&gt;=Expenses!$E11)*((MIN(DATE(YEAR((T$2-0)),MONTH((T$2-0)),1)+DAY(Expenses!$E11)-1,EOMONTH((T$2-0),0)))&lt;=IF(Expenses!$F11="",DATE(9999,1,1),Expenses!$F11))+((MIN(EOMONTH((T$2-0),0)+DAY(Expenses!$E11),EOMONTH((T$2-0),1)))&gt;=(T$2-0))*((MIN(EOMONTH((T$2-0),0)+DAY(Expenses!$E11),EOMONTH((T$2-0),1)))&lt;=(T$3-0))*((MIN(EOMONTH((T$2-0),0)+DAY(Expenses!$E11),EOMONTH((T$2-0),1)))&gt;=Expenses!$E11)*((MIN(EOMONTH((T$2-0),0)+DAY(Expenses!$E11),EOMONTH((T$2-0),1)))&lt;=IF(Expenses!$F11="",DATE(9999,1,1),Expenses!$F11))+((MIN(EOMONTH((T$2-0),1)+DAY(Expenses!$E11),EOMONTH((T$2-0),2)))&gt;=(T$2-0))*((MIN(EOMONTH((T$2-0),1)+DAY(Expenses!$E11),EOMONTH((T$2-0),2)))&lt;=(T$3-0))*((MIN(EOMONTH((T$2-0),1)+DAY(Expenses!$E11),EOMONTH((T$2-0),2)))&gt;=Expenses!$E11)*((MIN(EOMONTH((T$2-0),1)+DAY(Expenses!$E11),EOMONTH((T$2-0),2)))&lt;=IF(Expenses!$F11="",DATE(9999,1,1),Expenses!$F11))),IF((Expenses!$E11&gt;=(T$2-0))*(Expenses!$E11&lt;=(T$3-0))=1,Expenses!$D11,0)))</f>
        <v/>
      </c>
      <c r="U35" s="22">
        <f>IF(OR(Expenses!$D11="",Expenses!$E11=""),0,IF(Expenses!$C11="Monthly",Expenses!$D11*(((MIN(DATE(YEAR((U$2-0)),MONTH((U$2-0)),1)+DAY(Expenses!$E11)-1,EOMONTH((U$2-0),0)))&gt;=(U$2-0))*((MIN(DATE(YEAR((U$2-0)),MONTH((U$2-0)),1)+DAY(Expenses!$E11)-1,EOMONTH((U$2-0),0)))&lt;=(U$3-0))*((MIN(DATE(YEAR((U$2-0)),MONTH((U$2-0)),1)+DAY(Expenses!$E11)-1,EOMONTH((U$2-0),0)))&gt;=Expenses!$E11)*((MIN(DATE(YEAR((U$2-0)),MONTH((U$2-0)),1)+DAY(Expenses!$E11)-1,EOMONTH((U$2-0),0)))&lt;=IF(Expenses!$F11="",DATE(9999,1,1),Expenses!$F11))+((MIN(EOMONTH((U$2-0),0)+DAY(Expenses!$E11),EOMONTH((U$2-0),1)))&gt;=(U$2-0))*((MIN(EOMONTH((U$2-0),0)+DAY(Expenses!$E11),EOMONTH((U$2-0),1)))&lt;=(U$3-0))*((MIN(EOMONTH((U$2-0),0)+DAY(Expenses!$E11),EOMONTH((U$2-0),1)))&gt;=Expenses!$E11)*((MIN(EOMONTH((U$2-0),0)+DAY(Expenses!$E11),EOMONTH((U$2-0),1)))&lt;=IF(Expenses!$F11="",DATE(9999,1,1),Expenses!$F11))+((MIN(EOMONTH((U$2-0),1)+DAY(Expenses!$E11),EOMONTH((U$2-0),2)))&gt;=(U$2-0))*((MIN(EOMONTH((U$2-0),1)+DAY(Expenses!$E11),EOMONTH((U$2-0),2)))&lt;=(U$3-0))*((MIN(EOMONTH((U$2-0),1)+DAY(Expenses!$E11),EOMONTH((U$2-0),2)))&gt;=Expenses!$E11)*((MIN(EOMONTH((U$2-0),1)+DAY(Expenses!$E11),EOMONTH((U$2-0),2)))&lt;=IF(Expenses!$F11="",DATE(9999,1,1),Expenses!$F11))),IF((Expenses!$E11&gt;=(U$2-0))*(Expenses!$E11&lt;=(U$3-0))=1,Expenses!$D11,0)))</f>
        <v/>
      </c>
      <c r="V35" s="22">
        <f>IF(OR(Expenses!$D11="",Expenses!$E11=""),0,IF(Expenses!$C11="Monthly",Expenses!$D11*(((MIN(DATE(YEAR((V$2-0)),MONTH((V$2-0)),1)+DAY(Expenses!$E11)-1,EOMONTH((V$2-0),0)))&gt;=(V$2-0))*((MIN(DATE(YEAR((V$2-0)),MONTH((V$2-0)),1)+DAY(Expenses!$E11)-1,EOMONTH((V$2-0),0)))&lt;=(V$3-0))*((MIN(DATE(YEAR((V$2-0)),MONTH((V$2-0)),1)+DAY(Expenses!$E11)-1,EOMONTH((V$2-0),0)))&gt;=Expenses!$E11)*((MIN(DATE(YEAR((V$2-0)),MONTH((V$2-0)),1)+DAY(Expenses!$E11)-1,EOMONTH((V$2-0),0)))&lt;=IF(Expenses!$F11="",DATE(9999,1,1),Expenses!$F11))+((MIN(EOMONTH((V$2-0),0)+DAY(Expenses!$E11),EOMONTH((V$2-0),1)))&gt;=(V$2-0))*((MIN(EOMONTH((V$2-0),0)+DAY(Expenses!$E11),EOMONTH((V$2-0),1)))&lt;=(V$3-0))*((MIN(EOMONTH((V$2-0),0)+DAY(Expenses!$E11),EOMONTH((V$2-0),1)))&gt;=Expenses!$E11)*((MIN(EOMONTH((V$2-0),0)+DAY(Expenses!$E11),EOMONTH((V$2-0),1)))&lt;=IF(Expenses!$F11="",DATE(9999,1,1),Expenses!$F11))+((MIN(EOMONTH((V$2-0),1)+DAY(Expenses!$E11),EOMONTH((V$2-0),2)))&gt;=(V$2-0))*((MIN(EOMONTH((V$2-0),1)+DAY(Expenses!$E11),EOMONTH((V$2-0),2)))&lt;=(V$3-0))*((MIN(EOMONTH((V$2-0),1)+DAY(Expenses!$E11),EOMONTH((V$2-0),2)))&gt;=Expenses!$E11)*((MIN(EOMONTH((V$2-0),1)+DAY(Expenses!$E11),EOMONTH((V$2-0),2)))&lt;=IF(Expenses!$F11="",DATE(9999,1,1),Expenses!$F11))),IF((Expenses!$E11&gt;=(V$2-0))*(Expenses!$E11&lt;=(V$3-0))=1,Expenses!$D11,0)))</f>
        <v/>
      </c>
      <c r="W35" s="22">
        <f>IF(OR(Expenses!$D11="",Expenses!$E11=""),0,IF(Expenses!$C11="Monthly",Expenses!$D11*(((MIN(DATE(YEAR((W$2-0)),MONTH((W$2-0)),1)+DAY(Expenses!$E11)-1,EOMONTH((W$2-0),0)))&gt;=(W$2-0))*((MIN(DATE(YEAR((W$2-0)),MONTH((W$2-0)),1)+DAY(Expenses!$E11)-1,EOMONTH((W$2-0),0)))&lt;=(W$3-0))*((MIN(DATE(YEAR((W$2-0)),MONTH((W$2-0)),1)+DAY(Expenses!$E11)-1,EOMONTH((W$2-0),0)))&gt;=Expenses!$E11)*((MIN(DATE(YEAR((W$2-0)),MONTH((W$2-0)),1)+DAY(Expenses!$E11)-1,EOMONTH((W$2-0),0)))&lt;=IF(Expenses!$F11="",DATE(9999,1,1),Expenses!$F11))+((MIN(EOMONTH((W$2-0),0)+DAY(Expenses!$E11),EOMONTH((W$2-0),1)))&gt;=(W$2-0))*((MIN(EOMONTH((W$2-0),0)+DAY(Expenses!$E11),EOMONTH((W$2-0),1)))&lt;=(W$3-0))*((MIN(EOMONTH((W$2-0),0)+DAY(Expenses!$E11),EOMONTH((W$2-0),1)))&gt;=Expenses!$E11)*((MIN(EOMONTH((W$2-0),0)+DAY(Expenses!$E11),EOMONTH((W$2-0),1)))&lt;=IF(Expenses!$F11="",DATE(9999,1,1),Expenses!$F11))+((MIN(EOMONTH((W$2-0),1)+DAY(Expenses!$E11),EOMONTH((W$2-0),2)))&gt;=(W$2-0))*((MIN(EOMONTH((W$2-0),1)+DAY(Expenses!$E11),EOMONTH((W$2-0),2)))&lt;=(W$3-0))*((MIN(EOMONTH((W$2-0),1)+DAY(Expenses!$E11),EOMONTH((W$2-0),2)))&gt;=Expenses!$E11)*((MIN(EOMONTH((W$2-0),1)+DAY(Expenses!$E11),EOMONTH((W$2-0),2)))&lt;=IF(Expenses!$F11="",DATE(9999,1,1),Expenses!$F11))),IF((Expenses!$E11&gt;=(W$2-0))*(Expenses!$E11&lt;=(W$3-0))=1,Expenses!$D11,0)))</f>
        <v/>
      </c>
      <c r="X35" s="22">
        <f>IF(OR(Expenses!$D11="",Expenses!$E11=""),0,IF(Expenses!$C11="Monthly",Expenses!$D11*(((MIN(DATE(YEAR((X$2-0)),MONTH((X$2-0)),1)+DAY(Expenses!$E11)-1,EOMONTH((X$2-0),0)))&gt;=(X$2-0))*((MIN(DATE(YEAR((X$2-0)),MONTH((X$2-0)),1)+DAY(Expenses!$E11)-1,EOMONTH((X$2-0),0)))&lt;=(X$3-0))*((MIN(DATE(YEAR((X$2-0)),MONTH((X$2-0)),1)+DAY(Expenses!$E11)-1,EOMONTH((X$2-0),0)))&gt;=Expenses!$E11)*((MIN(DATE(YEAR((X$2-0)),MONTH((X$2-0)),1)+DAY(Expenses!$E11)-1,EOMONTH((X$2-0),0)))&lt;=IF(Expenses!$F11="",DATE(9999,1,1),Expenses!$F11))+((MIN(EOMONTH((X$2-0),0)+DAY(Expenses!$E11),EOMONTH((X$2-0),1)))&gt;=(X$2-0))*((MIN(EOMONTH((X$2-0),0)+DAY(Expenses!$E11),EOMONTH((X$2-0),1)))&lt;=(X$3-0))*((MIN(EOMONTH((X$2-0),0)+DAY(Expenses!$E11),EOMONTH((X$2-0),1)))&gt;=Expenses!$E11)*((MIN(EOMONTH((X$2-0),0)+DAY(Expenses!$E11),EOMONTH((X$2-0),1)))&lt;=IF(Expenses!$F11="",DATE(9999,1,1),Expenses!$F11))+((MIN(EOMONTH((X$2-0),1)+DAY(Expenses!$E11),EOMONTH((X$2-0),2)))&gt;=(X$2-0))*((MIN(EOMONTH((X$2-0),1)+DAY(Expenses!$E11),EOMONTH((X$2-0),2)))&lt;=(X$3-0))*((MIN(EOMONTH((X$2-0),1)+DAY(Expenses!$E11),EOMONTH((X$2-0),2)))&gt;=Expenses!$E11)*((MIN(EOMONTH((X$2-0),1)+DAY(Expenses!$E11),EOMONTH((X$2-0),2)))&lt;=IF(Expenses!$F11="",DATE(9999,1,1),Expenses!$F11))),IF((Expenses!$E11&gt;=(X$2-0))*(Expenses!$E11&lt;=(X$3-0))=1,Expenses!$D11,0)))</f>
        <v/>
      </c>
      <c r="Y35" s="22">
        <f>IF(OR(Expenses!$D11="",Expenses!$E11=""),0,IF(Expenses!$C11="Monthly",Expenses!$D11*(((MIN(DATE(YEAR((Y$2-0)),MONTH((Y$2-0)),1)+DAY(Expenses!$E11)-1,EOMONTH((Y$2-0),0)))&gt;=(Y$2-0))*((MIN(DATE(YEAR((Y$2-0)),MONTH((Y$2-0)),1)+DAY(Expenses!$E11)-1,EOMONTH((Y$2-0),0)))&lt;=(Y$3-0))*((MIN(DATE(YEAR((Y$2-0)),MONTH((Y$2-0)),1)+DAY(Expenses!$E11)-1,EOMONTH((Y$2-0),0)))&gt;=Expenses!$E11)*((MIN(DATE(YEAR((Y$2-0)),MONTH((Y$2-0)),1)+DAY(Expenses!$E11)-1,EOMONTH((Y$2-0),0)))&lt;=IF(Expenses!$F11="",DATE(9999,1,1),Expenses!$F11))+((MIN(EOMONTH((Y$2-0),0)+DAY(Expenses!$E11),EOMONTH((Y$2-0),1)))&gt;=(Y$2-0))*((MIN(EOMONTH((Y$2-0),0)+DAY(Expenses!$E11),EOMONTH((Y$2-0),1)))&lt;=(Y$3-0))*((MIN(EOMONTH((Y$2-0),0)+DAY(Expenses!$E11),EOMONTH((Y$2-0),1)))&gt;=Expenses!$E11)*((MIN(EOMONTH((Y$2-0),0)+DAY(Expenses!$E11),EOMONTH((Y$2-0),1)))&lt;=IF(Expenses!$F11="",DATE(9999,1,1),Expenses!$F11))+((MIN(EOMONTH((Y$2-0),1)+DAY(Expenses!$E11),EOMONTH((Y$2-0),2)))&gt;=(Y$2-0))*((MIN(EOMONTH((Y$2-0),1)+DAY(Expenses!$E11),EOMONTH((Y$2-0),2)))&lt;=(Y$3-0))*((MIN(EOMONTH((Y$2-0),1)+DAY(Expenses!$E11),EOMONTH((Y$2-0),2)))&gt;=Expenses!$E11)*((MIN(EOMONTH((Y$2-0),1)+DAY(Expenses!$E11),EOMONTH((Y$2-0),2)))&lt;=IF(Expenses!$F11="",DATE(9999,1,1),Expenses!$F11))),IF((Expenses!$E11&gt;=(Y$2-0))*(Expenses!$E11&lt;=(Y$3-0))=1,Expenses!$D11,0)))</f>
        <v/>
      </c>
      <c r="Z35" s="22">
        <f>IF(OR(Expenses!$D11="",Expenses!$E11=""),0,IF(Expenses!$C11="Monthly",Expenses!$D11*(((MIN(DATE(YEAR((Z$2-0)),MONTH((Z$2-0)),1)+DAY(Expenses!$E11)-1,EOMONTH((Z$2-0),0)))&gt;=(Z$2-0))*((MIN(DATE(YEAR((Z$2-0)),MONTH((Z$2-0)),1)+DAY(Expenses!$E11)-1,EOMONTH((Z$2-0),0)))&lt;=(Z$3-0))*((MIN(DATE(YEAR((Z$2-0)),MONTH((Z$2-0)),1)+DAY(Expenses!$E11)-1,EOMONTH((Z$2-0),0)))&gt;=Expenses!$E11)*((MIN(DATE(YEAR((Z$2-0)),MONTH((Z$2-0)),1)+DAY(Expenses!$E11)-1,EOMONTH((Z$2-0),0)))&lt;=IF(Expenses!$F11="",DATE(9999,1,1),Expenses!$F11))+((MIN(EOMONTH((Z$2-0),0)+DAY(Expenses!$E11),EOMONTH((Z$2-0),1)))&gt;=(Z$2-0))*((MIN(EOMONTH((Z$2-0),0)+DAY(Expenses!$E11),EOMONTH((Z$2-0),1)))&lt;=(Z$3-0))*((MIN(EOMONTH((Z$2-0),0)+DAY(Expenses!$E11),EOMONTH((Z$2-0),1)))&gt;=Expenses!$E11)*((MIN(EOMONTH((Z$2-0),0)+DAY(Expenses!$E11),EOMONTH((Z$2-0),1)))&lt;=IF(Expenses!$F11="",DATE(9999,1,1),Expenses!$F11))+((MIN(EOMONTH((Z$2-0),1)+DAY(Expenses!$E11),EOMONTH((Z$2-0),2)))&gt;=(Z$2-0))*((MIN(EOMONTH((Z$2-0),1)+DAY(Expenses!$E11),EOMONTH((Z$2-0),2)))&lt;=(Z$3-0))*((MIN(EOMONTH((Z$2-0),1)+DAY(Expenses!$E11),EOMONTH((Z$2-0),2)))&gt;=Expenses!$E11)*((MIN(EOMONTH((Z$2-0),1)+DAY(Expenses!$E11),EOMONTH((Z$2-0),2)))&lt;=IF(Expenses!$F11="",DATE(9999,1,1),Expenses!$F11))),IF((Expenses!$E11&gt;=(Z$2-0))*(Expenses!$E11&lt;=(Z$3-0))=1,Expenses!$D11,0)))</f>
        <v/>
      </c>
      <c r="AA35" s="22">
        <f>IF(OR(Expenses!$D11="",Expenses!$E11=""),0,IF(Expenses!$C11="Monthly",Expenses!$D11*(((MIN(DATE(YEAR((AA$2-0)),MONTH((AA$2-0)),1)+DAY(Expenses!$E11)-1,EOMONTH((AA$2-0),0)))&gt;=(AA$2-0))*((MIN(DATE(YEAR((AA$2-0)),MONTH((AA$2-0)),1)+DAY(Expenses!$E11)-1,EOMONTH((AA$2-0),0)))&lt;=(AA$3-0))*((MIN(DATE(YEAR((AA$2-0)),MONTH((AA$2-0)),1)+DAY(Expenses!$E11)-1,EOMONTH((AA$2-0),0)))&gt;=Expenses!$E11)*((MIN(DATE(YEAR((AA$2-0)),MONTH((AA$2-0)),1)+DAY(Expenses!$E11)-1,EOMONTH((AA$2-0),0)))&lt;=IF(Expenses!$F11="",DATE(9999,1,1),Expenses!$F11))+((MIN(EOMONTH((AA$2-0),0)+DAY(Expenses!$E11),EOMONTH((AA$2-0),1)))&gt;=(AA$2-0))*((MIN(EOMONTH((AA$2-0),0)+DAY(Expenses!$E11),EOMONTH((AA$2-0),1)))&lt;=(AA$3-0))*((MIN(EOMONTH((AA$2-0),0)+DAY(Expenses!$E11),EOMONTH((AA$2-0),1)))&gt;=Expenses!$E11)*((MIN(EOMONTH((AA$2-0),0)+DAY(Expenses!$E11),EOMONTH((AA$2-0),1)))&lt;=IF(Expenses!$F11="",DATE(9999,1,1),Expenses!$F11))+((MIN(EOMONTH((AA$2-0),1)+DAY(Expenses!$E11),EOMONTH((AA$2-0),2)))&gt;=(AA$2-0))*((MIN(EOMONTH((AA$2-0),1)+DAY(Expenses!$E11),EOMONTH((AA$2-0),2)))&lt;=(AA$3-0))*((MIN(EOMONTH((AA$2-0),1)+DAY(Expenses!$E11),EOMONTH((AA$2-0),2)))&gt;=Expenses!$E11)*((MIN(EOMONTH((AA$2-0),1)+DAY(Expenses!$E11),EOMONTH((AA$2-0),2)))&lt;=IF(Expenses!$F11="",DATE(9999,1,1),Expenses!$F11))),IF((Expenses!$E11&gt;=(AA$2-0))*(Expenses!$E11&lt;=(AA$3-0))=1,Expenses!$D11,0)))</f>
        <v/>
      </c>
      <c r="AB35" s="22">
        <f>IF(OR(Expenses!$D11="",Expenses!$E11=""),0,IF(Expenses!$C11="Monthly",Expenses!$D11*(((MIN(DATE(YEAR((AB$2-0)),MONTH((AB$2-0)),1)+DAY(Expenses!$E11)-1,EOMONTH((AB$2-0),0)))&gt;=(AB$2-0))*((MIN(DATE(YEAR((AB$2-0)),MONTH((AB$2-0)),1)+DAY(Expenses!$E11)-1,EOMONTH((AB$2-0),0)))&lt;=(AB$3-0))*((MIN(DATE(YEAR((AB$2-0)),MONTH((AB$2-0)),1)+DAY(Expenses!$E11)-1,EOMONTH((AB$2-0),0)))&gt;=Expenses!$E11)*((MIN(DATE(YEAR((AB$2-0)),MONTH((AB$2-0)),1)+DAY(Expenses!$E11)-1,EOMONTH((AB$2-0),0)))&lt;=IF(Expenses!$F11="",DATE(9999,1,1),Expenses!$F11))+((MIN(EOMONTH((AB$2-0),0)+DAY(Expenses!$E11),EOMONTH((AB$2-0),1)))&gt;=(AB$2-0))*((MIN(EOMONTH((AB$2-0),0)+DAY(Expenses!$E11),EOMONTH((AB$2-0),1)))&lt;=(AB$3-0))*((MIN(EOMONTH((AB$2-0),0)+DAY(Expenses!$E11),EOMONTH((AB$2-0),1)))&gt;=Expenses!$E11)*((MIN(EOMONTH((AB$2-0),0)+DAY(Expenses!$E11),EOMONTH((AB$2-0),1)))&lt;=IF(Expenses!$F11="",DATE(9999,1,1),Expenses!$F11))+((MIN(EOMONTH((AB$2-0),1)+DAY(Expenses!$E11),EOMONTH((AB$2-0),2)))&gt;=(AB$2-0))*((MIN(EOMONTH((AB$2-0),1)+DAY(Expenses!$E11),EOMONTH((AB$2-0),2)))&lt;=(AB$3-0))*((MIN(EOMONTH((AB$2-0),1)+DAY(Expenses!$E11),EOMONTH((AB$2-0),2)))&gt;=Expenses!$E11)*((MIN(EOMONTH((AB$2-0),1)+DAY(Expenses!$E11),EOMONTH((AB$2-0),2)))&lt;=IF(Expenses!$F11="",DATE(9999,1,1),Expenses!$F11))),IF((Expenses!$E11&gt;=(AB$2-0))*(Expenses!$E11&lt;=(AB$3-0))=1,Expenses!$D11,0)))</f>
        <v/>
      </c>
    </row>
    <row r="36" ht="15" customHeight="1" s="23">
      <c r="A36" s="22">
        <f>IF(Expenses!$B12="","",Expenses!$B12)</f>
        <v/>
      </c>
      <c r="B36" s="22">
        <f>IF(Expenses!$A12="","",Expenses!$A12)</f>
        <v/>
      </c>
      <c r="C36" s="22">
        <f>IF(OR(Expenses!$D12="",Expenses!$E12=""),0,IF(Expenses!$C12="Monthly",Expenses!$D12*(((MIN(DATE(YEAR((C$2-0)),MONTH((C$2-0)),1)+DAY(Expenses!$E12)-1,EOMONTH((C$2-0),0)))&gt;=(C$2-0))*((MIN(DATE(YEAR((C$2-0)),MONTH((C$2-0)),1)+DAY(Expenses!$E12)-1,EOMONTH((C$2-0),0)))&lt;=(C$3-0))*((MIN(DATE(YEAR((C$2-0)),MONTH((C$2-0)),1)+DAY(Expenses!$E12)-1,EOMONTH((C$2-0),0)))&gt;=Expenses!$E12)*((MIN(DATE(YEAR((C$2-0)),MONTH((C$2-0)),1)+DAY(Expenses!$E12)-1,EOMONTH((C$2-0),0)))&lt;=IF(Expenses!$F12="",DATE(9999,1,1),Expenses!$F12))+((MIN(EOMONTH((C$2-0),0)+DAY(Expenses!$E12),EOMONTH((C$2-0),1)))&gt;=(C$2-0))*((MIN(EOMONTH((C$2-0),0)+DAY(Expenses!$E12),EOMONTH((C$2-0),1)))&lt;=(C$3-0))*((MIN(EOMONTH((C$2-0),0)+DAY(Expenses!$E12),EOMONTH((C$2-0),1)))&gt;=Expenses!$E12)*((MIN(EOMONTH((C$2-0),0)+DAY(Expenses!$E12),EOMONTH((C$2-0),1)))&lt;=IF(Expenses!$F12="",DATE(9999,1,1),Expenses!$F12))+((MIN(EOMONTH((C$2-0),1)+DAY(Expenses!$E12),EOMONTH((C$2-0),2)))&gt;=(C$2-0))*((MIN(EOMONTH((C$2-0),1)+DAY(Expenses!$E12),EOMONTH((C$2-0),2)))&lt;=(C$3-0))*((MIN(EOMONTH((C$2-0),1)+DAY(Expenses!$E12),EOMONTH((C$2-0),2)))&gt;=Expenses!$E12)*((MIN(EOMONTH((C$2-0),1)+DAY(Expenses!$E12),EOMONTH((C$2-0),2)))&lt;=IF(Expenses!$F12="",DATE(9999,1,1),Expenses!$F12))),IF((Expenses!$E12&gt;=(C$2-0))*(Expenses!$E12&lt;=(C$3-0))=1,Expenses!$D12,0)))</f>
        <v/>
      </c>
      <c r="D36" s="22">
        <f>IF(OR(Expenses!$D12="",Expenses!$E12=""),0,IF(Expenses!$C12="Monthly",Expenses!$D12*(((MIN(DATE(YEAR((D$2-0)),MONTH((D$2-0)),1)+DAY(Expenses!$E12)-1,EOMONTH((D$2-0),0)))&gt;=(D$2-0))*((MIN(DATE(YEAR((D$2-0)),MONTH((D$2-0)),1)+DAY(Expenses!$E12)-1,EOMONTH((D$2-0),0)))&lt;=(D$3-0))*((MIN(DATE(YEAR((D$2-0)),MONTH((D$2-0)),1)+DAY(Expenses!$E12)-1,EOMONTH((D$2-0),0)))&gt;=Expenses!$E12)*((MIN(DATE(YEAR((D$2-0)),MONTH((D$2-0)),1)+DAY(Expenses!$E12)-1,EOMONTH((D$2-0),0)))&lt;=IF(Expenses!$F12="",DATE(9999,1,1),Expenses!$F12))+((MIN(EOMONTH((D$2-0),0)+DAY(Expenses!$E12),EOMONTH((D$2-0),1)))&gt;=(D$2-0))*((MIN(EOMONTH((D$2-0),0)+DAY(Expenses!$E12),EOMONTH((D$2-0),1)))&lt;=(D$3-0))*((MIN(EOMONTH((D$2-0),0)+DAY(Expenses!$E12),EOMONTH((D$2-0),1)))&gt;=Expenses!$E12)*((MIN(EOMONTH((D$2-0),0)+DAY(Expenses!$E12),EOMONTH((D$2-0),1)))&lt;=IF(Expenses!$F12="",DATE(9999,1,1),Expenses!$F12))+((MIN(EOMONTH((D$2-0),1)+DAY(Expenses!$E12),EOMONTH((D$2-0),2)))&gt;=(D$2-0))*((MIN(EOMONTH((D$2-0),1)+DAY(Expenses!$E12),EOMONTH((D$2-0),2)))&lt;=(D$3-0))*((MIN(EOMONTH((D$2-0),1)+DAY(Expenses!$E12),EOMONTH((D$2-0),2)))&gt;=Expenses!$E12)*((MIN(EOMONTH((D$2-0),1)+DAY(Expenses!$E12),EOMONTH((D$2-0),2)))&lt;=IF(Expenses!$F12="",DATE(9999,1,1),Expenses!$F12))),IF((Expenses!$E12&gt;=(D$2-0))*(Expenses!$E12&lt;=(D$3-0))=1,Expenses!$D12,0)))</f>
        <v/>
      </c>
      <c r="E36" s="22">
        <f>IF(OR(Expenses!$D12="",Expenses!$E12=""),0,IF(Expenses!$C12="Monthly",Expenses!$D12*(((MIN(DATE(YEAR((E$2-0)),MONTH((E$2-0)),1)+DAY(Expenses!$E12)-1,EOMONTH((E$2-0),0)))&gt;=(E$2-0))*((MIN(DATE(YEAR((E$2-0)),MONTH((E$2-0)),1)+DAY(Expenses!$E12)-1,EOMONTH((E$2-0),0)))&lt;=(E$3-0))*((MIN(DATE(YEAR((E$2-0)),MONTH((E$2-0)),1)+DAY(Expenses!$E12)-1,EOMONTH((E$2-0),0)))&gt;=Expenses!$E12)*((MIN(DATE(YEAR((E$2-0)),MONTH((E$2-0)),1)+DAY(Expenses!$E12)-1,EOMONTH((E$2-0),0)))&lt;=IF(Expenses!$F12="",DATE(9999,1,1),Expenses!$F12))+((MIN(EOMONTH((E$2-0),0)+DAY(Expenses!$E12),EOMONTH((E$2-0),1)))&gt;=(E$2-0))*((MIN(EOMONTH((E$2-0),0)+DAY(Expenses!$E12),EOMONTH((E$2-0),1)))&lt;=(E$3-0))*((MIN(EOMONTH((E$2-0),0)+DAY(Expenses!$E12),EOMONTH((E$2-0),1)))&gt;=Expenses!$E12)*((MIN(EOMONTH((E$2-0),0)+DAY(Expenses!$E12),EOMONTH((E$2-0),1)))&lt;=IF(Expenses!$F12="",DATE(9999,1,1),Expenses!$F12))+((MIN(EOMONTH((E$2-0),1)+DAY(Expenses!$E12),EOMONTH((E$2-0),2)))&gt;=(E$2-0))*((MIN(EOMONTH((E$2-0),1)+DAY(Expenses!$E12),EOMONTH((E$2-0),2)))&lt;=(E$3-0))*((MIN(EOMONTH((E$2-0),1)+DAY(Expenses!$E12),EOMONTH((E$2-0),2)))&gt;=Expenses!$E12)*((MIN(EOMONTH((E$2-0),1)+DAY(Expenses!$E12),EOMONTH((E$2-0),2)))&lt;=IF(Expenses!$F12="",DATE(9999,1,1),Expenses!$F12))),IF((Expenses!$E12&gt;=(E$2-0))*(Expenses!$E12&lt;=(E$3-0))=1,Expenses!$D12,0)))</f>
        <v/>
      </c>
      <c r="F36" s="22">
        <f>IF(OR(Expenses!$D12="",Expenses!$E12=""),0,IF(Expenses!$C12="Monthly",Expenses!$D12*(((MIN(DATE(YEAR((F$2-0)),MONTH((F$2-0)),1)+DAY(Expenses!$E12)-1,EOMONTH((F$2-0),0)))&gt;=(F$2-0))*((MIN(DATE(YEAR((F$2-0)),MONTH((F$2-0)),1)+DAY(Expenses!$E12)-1,EOMONTH((F$2-0),0)))&lt;=(F$3-0))*((MIN(DATE(YEAR((F$2-0)),MONTH((F$2-0)),1)+DAY(Expenses!$E12)-1,EOMONTH((F$2-0),0)))&gt;=Expenses!$E12)*((MIN(DATE(YEAR((F$2-0)),MONTH((F$2-0)),1)+DAY(Expenses!$E12)-1,EOMONTH((F$2-0),0)))&lt;=IF(Expenses!$F12="",DATE(9999,1,1),Expenses!$F12))+((MIN(EOMONTH((F$2-0),0)+DAY(Expenses!$E12),EOMONTH((F$2-0),1)))&gt;=(F$2-0))*((MIN(EOMONTH((F$2-0),0)+DAY(Expenses!$E12),EOMONTH((F$2-0),1)))&lt;=(F$3-0))*((MIN(EOMONTH((F$2-0),0)+DAY(Expenses!$E12),EOMONTH((F$2-0),1)))&gt;=Expenses!$E12)*((MIN(EOMONTH((F$2-0),0)+DAY(Expenses!$E12),EOMONTH((F$2-0),1)))&lt;=IF(Expenses!$F12="",DATE(9999,1,1),Expenses!$F12))+((MIN(EOMONTH((F$2-0),1)+DAY(Expenses!$E12),EOMONTH((F$2-0),2)))&gt;=(F$2-0))*((MIN(EOMONTH((F$2-0),1)+DAY(Expenses!$E12),EOMONTH((F$2-0),2)))&lt;=(F$3-0))*((MIN(EOMONTH((F$2-0),1)+DAY(Expenses!$E12),EOMONTH((F$2-0),2)))&gt;=Expenses!$E12)*((MIN(EOMONTH((F$2-0),1)+DAY(Expenses!$E12),EOMONTH((F$2-0),2)))&lt;=IF(Expenses!$F12="",DATE(9999,1,1),Expenses!$F12))),IF((Expenses!$E12&gt;=(F$2-0))*(Expenses!$E12&lt;=(F$3-0))=1,Expenses!$D12,0)))</f>
        <v/>
      </c>
      <c r="G36" s="22">
        <f>IF(OR(Expenses!$D12="",Expenses!$E12=""),0,IF(Expenses!$C12="Monthly",Expenses!$D12*(((MIN(DATE(YEAR((G$2-0)),MONTH((G$2-0)),1)+DAY(Expenses!$E12)-1,EOMONTH((G$2-0),0)))&gt;=(G$2-0))*((MIN(DATE(YEAR((G$2-0)),MONTH((G$2-0)),1)+DAY(Expenses!$E12)-1,EOMONTH((G$2-0),0)))&lt;=(G$3-0))*((MIN(DATE(YEAR((G$2-0)),MONTH((G$2-0)),1)+DAY(Expenses!$E12)-1,EOMONTH((G$2-0),0)))&gt;=Expenses!$E12)*((MIN(DATE(YEAR((G$2-0)),MONTH((G$2-0)),1)+DAY(Expenses!$E12)-1,EOMONTH((G$2-0),0)))&lt;=IF(Expenses!$F12="",DATE(9999,1,1),Expenses!$F12))+((MIN(EOMONTH((G$2-0),0)+DAY(Expenses!$E12),EOMONTH((G$2-0),1)))&gt;=(G$2-0))*((MIN(EOMONTH((G$2-0),0)+DAY(Expenses!$E12),EOMONTH((G$2-0),1)))&lt;=(G$3-0))*((MIN(EOMONTH((G$2-0),0)+DAY(Expenses!$E12),EOMONTH((G$2-0),1)))&gt;=Expenses!$E12)*((MIN(EOMONTH((G$2-0),0)+DAY(Expenses!$E12),EOMONTH((G$2-0),1)))&lt;=IF(Expenses!$F12="",DATE(9999,1,1),Expenses!$F12))+((MIN(EOMONTH((G$2-0),1)+DAY(Expenses!$E12),EOMONTH((G$2-0),2)))&gt;=(G$2-0))*((MIN(EOMONTH((G$2-0),1)+DAY(Expenses!$E12),EOMONTH((G$2-0),2)))&lt;=(G$3-0))*((MIN(EOMONTH((G$2-0),1)+DAY(Expenses!$E12),EOMONTH((G$2-0),2)))&gt;=Expenses!$E12)*((MIN(EOMONTH((G$2-0),1)+DAY(Expenses!$E12),EOMONTH((G$2-0),2)))&lt;=IF(Expenses!$F12="",DATE(9999,1,1),Expenses!$F12))),IF((Expenses!$E12&gt;=(G$2-0))*(Expenses!$E12&lt;=(G$3-0))=1,Expenses!$D12,0)))</f>
        <v/>
      </c>
      <c r="H36" s="22">
        <f>IF(OR(Expenses!$D12="",Expenses!$E12=""),0,IF(Expenses!$C12="Monthly",Expenses!$D12*(((MIN(DATE(YEAR((H$2-0)),MONTH((H$2-0)),1)+DAY(Expenses!$E12)-1,EOMONTH((H$2-0),0)))&gt;=(H$2-0))*((MIN(DATE(YEAR((H$2-0)),MONTH((H$2-0)),1)+DAY(Expenses!$E12)-1,EOMONTH((H$2-0),0)))&lt;=(H$3-0))*((MIN(DATE(YEAR((H$2-0)),MONTH((H$2-0)),1)+DAY(Expenses!$E12)-1,EOMONTH((H$2-0),0)))&gt;=Expenses!$E12)*((MIN(DATE(YEAR((H$2-0)),MONTH((H$2-0)),1)+DAY(Expenses!$E12)-1,EOMONTH((H$2-0),0)))&lt;=IF(Expenses!$F12="",DATE(9999,1,1),Expenses!$F12))+((MIN(EOMONTH((H$2-0),0)+DAY(Expenses!$E12),EOMONTH((H$2-0),1)))&gt;=(H$2-0))*((MIN(EOMONTH((H$2-0),0)+DAY(Expenses!$E12),EOMONTH((H$2-0),1)))&lt;=(H$3-0))*((MIN(EOMONTH((H$2-0),0)+DAY(Expenses!$E12),EOMONTH((H$2-0),1)))&gt;=Expenses!$E12)*((MIN(EOMONTH((H$2-0),0)+DAY(Expenses!$E12),EOMONTH((H$2-0),1)))&lt;=IF(Expenses!$F12="",DATE(9999,1,1),Expenses!$F12))+((MIN(EOMONTH((H$2-0),1)+DAY(Expenses!$E12),EOMONTH((H$2-0),2)))&gt;=(H$2-0))*((MIN(EOMONTH((H$2-0),1)+DAY(Expenses!$E12),EOMONTH((H$2-0),2)))&lt;=(H$3-0))*((MIN(EOMONTH((H$2-0),1)+DAY(Expenses!$E12),EOMONTH((H$2-0),2)))&gt;=Expenses!$E12)*((MIN(EOMONTH((H$2-0),1)+DAY(Expenses!$E12),EOMONTH((H$2-0),2)))&lt;=IF(Expenses!$F12="",DATE(9999,1,1),Expenses!$F12))),IF((Expenses!$E12&gt;=(H$2-0))*(Expenses!$E12&lt;=(H$3-0))=1,Expenses!$D12,0)))</f>
        <v/>
      </c>
      <c r="I36" s="22">
        <f>IF(OR(Expenses!$D12="",Expenses!$E12=""),0,IF(Expenses!$C12="Monthly",Expenses!$D12*(((MIN(DATE(YEAR((I$2-0)),MONTH((I$2-0)),1)+DAY(Expenses!$E12)-1,EOMONTH((I$2-0),0)))&gt;=(I$2-0))*((MIN(DATE(YEAR((I$2-0)),MONTH((I$2-0)),1)+DAY(Expenses!$E12)-1,EOMONTH((I$2-0),0)))&lt;=(I$3-0))*((MIN(DATE(YEAR((I$2-0)),MONTH((I$2-0)),1)+DAY(Expenses!$E12)-1,EOMONTH((I$2-0),0)))&gt;=Expenses!$E12)*((MIN(DATE(YEAR((I$2-0)),MONTH((I$2-0)),1)+DAY(Expenses!$E12)-1,EOMONTH((I$2-0),0)))&lt;=IF(Expenses!$F12="",DATE(9999,1,1),Expenses!$F12))+((MIN(EOMONTH((I$2-0),0)+DAY(Expenses!$E12),EOMONTH((I$2-0),1)))&gt;=(I$2-0))*((MIN(EOMONTH((I$2-0),0)+DAY(Expenses!$E12),EOMONTH((I$2-0),1)))&lt;=(I$3-0))*((MIN(EOMONTH((I$2-0),0)+DAY(Expenses!$E12),EOMONTH((I$2-0),1)))&gt;=Expenses!$E12)*((MIN(EOMONTH((I$2-0),0)+DAY(Expenses!$E12),EOMONTH((I$2-0),1)))&lt;=IF(Expenses!$F12="",DATE(9999,1,1),Expenses!$F12))+((MIN(EOMONTH((I$2-0),1)+DAY(Expenses!$E12),EOMONTH((I$2-0),2)))&gt;=(I$2-0))*((MIN(EOMONTH((I$2-0),1)+DAY(Expenses!$E12),EOMONTH((I$2-0),2)))&lt;=(I$3-0))*((MIN(EOMONTH((I$2-0),1)+DAY(Expenses!$E12),EOMONTH((I$2-0),2)))&gt;=Expenses!$E12)*((MIN(EOMONTH((I$2-0),1)+DAY(Expenses!$E12),EOMONTH((I$2-0),2)))&lt;=IF(Expenses!$F12="",DATE(9999,1,1),Expenses!$F12))),IF((Expenses!$E12&gt;=(I$2-0))*(Expenses!$E12&lt;=(I$3-0))=1,Expenses!$D12,0)))</f>
        <v/>
      </c>
      <c r="J36" s="22">
        <f>IF(OR(Expenses!$D12="",Expenses!$E12=""),0,IF(Expenses!$C12="Monthly",Expenses!$D12*(((MIN(DATE(YEAR((J$2-0)),MONTH((J$2-0)),1)+DAY(Expenses!$E12)-1,EOMONTH((J$2-0),0)))&gt;=(J$2-0))*((MIN(DATE(YEAR((J$2-0)),MONTH((J$2-0)),1)+DAY(Expenses!$E12)-1,EOMONTH((J$2-0),0)))&lt;=(J$3-0))*((MIN(DATE(YEAR((J$2-0)),MONTH((J$2-0)),1)+DAY(Expenses!$E12)-1,EOMONTH((J$2-0),0)))&gt;=Expenses!$E12)*((MIN(DATE(YEAR((J$2-0)),MONTH((J$2-0)),1)+DAY(Expenses!$E12)-1,EOMONTH((J$2-0),0)))&lt;=IF(Expenses!$F12="",DATE(9999,1,1),Expenses!$F12))+((MIN(EOMONTH((J$2-0),0)+DAY(Expenses!$E12),EOMONTH((J$2-0),1)))&gt;=(J$2-0))*((MIN(EOMONTH((J$2-0),0)+DAY(Expenses!$E12),EOMONTH((J$2-0),1)))&lt;=(J$3-0))*((MIN(EOMONTH((J$2-0),0)+DAY(Expenses!$E12),EOMONTH((J$2-0),1)))&gt;=Expenses!$E12)*((MIN(EOMONTH((J$2-0),0)+DAY(Expenses!$E12),EOMONTH((J$2-0),1)))&lt;=IF(Expenses!$F12="",DATE(9999,1,1),Expenses!$F12))+((MIN(EOMONTH((J$2-0),1)+DAY(Expenses!$E12),EOMONTH((J$2-0),2)))&gt;=(J$2-0))*((MIN(EOMONTH((J$2-0),1)+DAY(Expenses!$E12),EOMONTH((J$2-0),2)))&lt;=(J$3-0))*((MIN(EOMONTH((J$2-0),1)+DAY(Expenses!$E12),EOMONTH((J$2-0),2)))&gt;=Expenses!$E12)*((MIN(EOMONTH((J$2-0),1)+DAY(Expenses!$E12),EOMONTH((J$2-0),2)))&lt;=IF(Expenses!$F12="",DATE(9999,1,1),Expenses!$F12))),IF((Expenses!$E12&gt;=(J$2-0))*(Expenses!$E12&lt;=(J$3-0))=1,Expenses!$D12,0)))</f>
        <v/>
      </c>
      <c r="K36" s="22">
        <f>IF(OR(Expenses!$D12="",Expenses!$E12=""),0,IF(Expenses!$C12="Monthly",Expenses!$D12*(((MIN(DATE(YEAR((K$2-0)),MONTH((K$2-0)),1)+DAY(Expenses!$E12)-1,EOMONTH((K$2-0),0)))&gt;=(K$2-0))*((MIN(DATE(YEAR((K$2-0)),MONTH((K$2-0)),1)+DAY(Expenses!$E12)-1,EOMONTH((K$2-0),0)))&lt;=(K$3-0))*((MIN(DATE(YEAR((K$2-0)),MONTH((K$2-0)),1)+DAY(Expenses!$E12)-1,EOMONTH((K$2-0),0)))&gt;=Expenses!$E12)*((MIN(DATE(YEAR((K$2-0)),MONTH((K$2-0)),1)+DAY(Expenses!$E12)-1,EOMONTH((K$2-0),0)))&lt;=IF(Expenses!$F12="",DATE(9999,1,1),Expenses!$F12))+((MIN(EOMONTH((K$2-0),0)+DAY(Expenses!$E12),EOMONTH((K$2-0),1)))&gt;=(K$2-0))*((MIN(EOMONTH((K$2-0),0)+DAY(Expenses!$E12),EOMONTH((K$2-0),1)))&lt;=(K$3-0))*((MIN(EOMONTH((K$2-0),0)+DAY(Expenses!$E12),EOMONTH((K$2-0),1)))&gt;=Expenses!$E12)*((MIN(EOMONTH((K$2-0),0)+DAY(Expenses!$E12),EOMONTH((K$2-0),1)))&lt;=IF(Expenses!$F12="",DATE(9999,1,1),Expenses!$F12))+((MIN(EOMONTH((K$2-0),1)+DAY(Expenses!$E12),EOMONTH((K$2-0),2)))&gt;=(K$2-0))*((MIN(EOMONTH((K$2-0),1)+DAY(Expenses!$E12),EOMONTH((K$2-0),2)))&lt;=(K$3-0))*((MIN(EOMONTH((K$2-0),1)+DAY(Expenses!$E12),EOMONTH((K$2-0),2)))&gt;=Expenses!$E12)*((MIN(EOMONTH((K$2-0),1)+DAY(Expenses!$E12),EOMONTH((K$2-0),2)))&lt;=IF(Expenses!$F12="",DATE(9999,1,1),Expenses!$F12))),IF((Expenses!$E12&gt;=(K$2-0))*(Expenses!$E12&lt;=(K$3-0))=1,Expenses!$D12,0)))</f>
        <v/>
      </c>
      <c r="L36" s="22">
        <f>IF(OR(Expenses!$D12="",Expenses!$E12=""),0,IF(Expenses!$C12="Monthly",Expenses!$D12*(((MIN(DATE(YEAR((L$2-0)),MONTH((L$2-0)),1)+DAY(Expenses!$E12)-1,EOMONTH((L$2-0),0)))&gt;=(L$2-0))*((MIN(DATE(YEAR((L$2-0)),MONTH((L$2-0)),1)+DAY(Expenses!$E12)-1,EOMONTH((L$2-0),0)))&lt;=(L$3-0))*((MIN(DATE(YEAR((L$2-0)),MONTH((L$2-0)),1)+DAY(Expenses!$E12)-1,EOMONTH((L$2-0),0)))&gt;=Expenses!$E12)*((MIN(DATE(YEAR((L$2-0)),MONTH((L$2-0)),1)+DAY(Expenses!$E12)-1,EOMONTH((L$2-0),0)))&lt;=IF(Expenses!$F12="",DATE(9999,1,1),Expenses!$F12))+((MIN(EOMONTH((L$2-0),0)+DAY(Expenses!$E12),EOMONTH((L$2-0),1)))&gt;=(L$2-0))*((MIN(EOMONTH((L$2-0),0)+DAY(Expenses!$E12),EOMONTH((L$2-0),1)))&lt;=(L$3-0))*((MIN(EOMONTH((L$2-0),0)+DAY(Expenses!$E12),EOMONTH((L$2-0),1)))&gt;=Expenses!$E12)*((MIN(EOMONTH((L$2-0),0)+DAY(Expenses!$E12),EOMONTH((L$2-0),1)))&lt;=IF(Expenses!$F12="",DATE(9999,1,1),Expenses!$F12))+((MIN(EOMONTH((L$2-0),1)+DAY(Expenses!$E12),EOMONTH((L$2-0),2)))&gt;=(L$2-0))*((MIN(EOMONTH((L$2-0),1)+DAY(Expenses!$E12),EOMONTH((L$2-0),2)))&lt;=(L$3-0))*((MIN(EOMONTH((L$2-0),1)+DAY(Expenses!$E12),EOMONTH((L$2-0),2)))&gt;=Expenses!$E12)*((MIN(EOMONTH((L$2-0),1)+DAY(Expenses!$E12),EOMONTH((L$2-0),2)))&lt;=IF(Expenses!$F12="",DATE(9999,1,1),Expenses!$F12))),IF((Expenses!$E12&gt;=(L$2-0))*(Expenses!$E12&lt;=(L$3-0))=1,Expenses!$D12,0)))</f>
        <v/>
      </c>
      <c r="M36" s="22">
        <f>IF(OR(Expenses!$D12="",Expenses!$E12=""),0,IF(Expenses!$C12="Monthly",Expenses!$D12*(((MIN(DATE(YEAR((M$2-0)),MONTH((M$2-0)),1)+DAY(Expenses!$E12)-1,EOMONTH((M$2-0),0)))&gt;=(M$2-0))*((MIN(DATE(YEAR((M$2-0)),MONTH((M$2-0)),1)+DAY(Expenses!$E12)-1,EOMONTH((M$2-0),0)))&lt;=(M$3-0))*((MIN(DATE(YEAR((M$2-0)),MONTH((M$2-0)),1)+DAY(Expenses!$E12)-1,EOMONTH((M$2-0),0)))&gt;=Expenses!$E12)*((MIN(DATE(YEAR((M$2-0)),MONTH((M$2-0)),1)+DAY(Expenses!$E12)-1,EOMONTH((M$2-0),0)))&lt;=IF(Expenses!$F12="",DATE(9999,1,1),Expenses!$F12))+((MIN(EOMONTH((M$2-0),0)+DAY(Expenses!$E12),EOMONTH((M$2-0),1)))&gt;=(M$2-0))*((MIN(EOMONTH((M$2-0),0)+DAY(Expenses!$E12),EOMONTH((M$2-0),1)))&lt;=(M$3-0))*((MIN(EOMONTH((M$2-0),0)+DAY(Expenses!$E12),EOMONTH((M$2-0),1)))&gt;=Expenses!$E12)*((MIN(EOMONTH((M$2-0),0)+DAY(Expenses!$E12),EOMONTH((M$2-0),1)))&lt;=IF(Expenses!$F12="",DATE(9999,1,1),Expenses!$F12))+((MIN(EOMONTH((M$2-0),1)+DAY(Expenses!$E12),EOMONTH((M$2-0),2)))&gt;=(M$2-0))*((MIN(EOMONTH((M$2-0),1)+DAY(Expenses!$E12),EOMONTH((M$2-0),2)))&lt;=(M$3-0))*((MIN(EOMONTH((M$2-0),1)+DAY(Expenses!$E12),EOMONTH((M$2-0),2)))&gt;=Expenses!$E12)*((MIN(EOMONTH((M$2-0),1)+DAY(Expenses!$E12),EOMONTH((M$2-0),2)))&lt;=IF(Expenses!$F12="",DATE(9999,1,1),Expenses!$F12))),IF((Expenses!$E12&gt;=(M$2-0))*(Expenses!$E12&lt;=(M$3-0))=1,Expenses!$D12,0)))</f>
        <v/>
      </c>
      <c r="N36" s="22">
        <f>IF(OR(Expenses!$D12="",Expenses!$E12=""),0,IF(Expenses!$C12="Monthly",Expenses!$D12*(((MIN(DATE(YEAR((N$2-0)),MONTH((N$2-0)),1)+DAY(Expenses!$E12)-1,EOMONTH((N$2-0),0)))&gt;=(N$2-0))*((MIN(DATE(YEAR((N$2-0)),MONTH((N$2-0)),1)+DAY(Expenses!$E12)-1,EOMONTH((N$2-0),0)))&lt;=(N$3-0))*((MIN(DATE(YEAR((N$2-0)),MONTH((N$2-0)),1)+DAY(Expenses!$E12)-1,EOMONTH((N$2-0),0)))&gt;=Expenses!$E12)*((MIN(DATE(YEAR((N$2-0)),MONTH((N$2-0)),1)+DAY(Expenses!$E12)-1,EOMONTH((N$2-0),0)))&lt;=IF(Expenses!$F12="",DATE(9999,1,1),Expenses!$F12))+((MIN(EOMONTH((N$2-0),0)+DAY(Expenses!$E12),EOMONTH((N$2-0),1)))&gt;=(N$2-0))*((MIN(EOMONTH((N$2-0),0)+DAY(Expenses!$E12),EOMONTH((N$2-0),1)))&lt;=(N$3-0))*((MIN(EOMONTH((N$2-0),0)+DAY(Expenses!$E12),EOMONTH((N$2-0),1)))&gt;=Expenses!$E12)*((MIN(EOMONTH((N$2-0),0)+DAY(Expenses!$E12),EOMONTH((N$2-0),1)))&lt;=IF(Expenses!$F12="",DATE(9999,1,1),Expenses!$F12))+((MIN(EOMONTH((N$2-0),1)+DAY(Expenses!$E12),EOMONTH((N$2-0),2)))&gt;=(N$2-0))*((MIN(EOMONTH((N$2-0),1)+DAY(Expenses!$E12),EOMONTH((N$2-0),2)))&lt;=(N$3-0))*((MIN(EOMONTH((N$2-0),1)+DAY(Expenses!$E12),EOMONTH((N$2-0),2)))&gt;=Expenses!$E12)*((MIN(EOMONTH((N$2-0),1)+DAY(Expenses!$E12),EOMONTH((N$2-0),2)))&lt;=IF(Expenses!$F12="",DATE(9999,1,1),Expenses!$F12))),IF((Expenses!$E12&gt;=(N$2-0))*(Expenses!$E12&lt;=(N$3-0))=1,Expenses!$D12,0)))</f>
        <v/>
      </c>
      <c r="O36" s="22">
        <f>IF(OR(Expenses!$D12="",Expenses!$E12=""),0,IF(Expenses!$C12="Monthly",Expenses!$D12*(((MIN(DATE(YEAR((O$2-0)),MONTH((O$2-0)),1)+DAY(Expenses!$E12)-1,EOMONTH((O$2-0),0)))&gt;=(O$2-0))*((MIN(DATE(YEAR((O$2-0)),MONTH((O$2-0)),1)+DAY(Expenses!$E12)-1,EOMONTH((O$2-0),0)))&lt;=(O$3-0))*((MIN(DATE(YEAR((O$2-0)),MONTH((O$2-0)),1)+DAY(Expenses!$E12)-1,EOMONTH((O$2-0),0)))&gt;=Expenses!$E12)*((MIN(DATE(YEAR((O$2-0)),MONTH((O$2-0)),1)+DAY(Expenses!$E12)-1,EOMONTH((O$2-0),0)))&lt;=IF(Expenses!$F12="",DATE(9999,1,1),Expenses!$F12))+((MIN(EOMONTH((O$2-0),0)+DAY(Expenses!$E12),EOMONTH((O$2-0),1)))&gt;=(O$2-0))*((MIN(EOMONTH((O$2-0),0)+DAY(Expenses!$E12),EOMONTH((O$2-0),1)))&lt;=(O$3-0))*((MIN(EOMONTH((O$2-0),0)+DAY(Expenses!$E12),EOMONTH((O$2-0),1)))&gt;=Expenses!$E12)*((MIN(EOMONTH((O$2-0),0)+DAY(Expenses!$E12),EOMONTH((O$2-0),1)))&lt;=IF(Expenses!$F12="",DATE(9999,1,1),Expenses!$F12))+((MIN(EOMONTH((O$2-0),1)+DAY(Expenses!$E12),EOMONTH((O$2-0),2)))&gt;=(O$2-0))*((MIN(EOMONTH((O$2-0),1)+DAY(Expenses!$E12),EOMONTH((O$2-0),2)))&lt;=(O$3-0))*((MIN(EOMONTH((O$2-0),1)+DAY(Expenses!$E12),EOMONTH((O$2-0),2)))&gt;=Expenses!$E12)*((MIN(EOMONTH((O$2-0),1)+DAY(Expenses!$E12),EOMONTH((O$2-0),2)))&lt;=IF(Expenses!$F12="",DATE(9999,1,1),Expenses!$F12))),IF((Expenses!$E12&gt;=(O$2-0))*(Expenses!$E12&lt;=(O$3-0))=1,Expenses!$D12,0)))</f>
        <v/>
      </c>
      <c r="Q36" s="22">
        <f>IF(OR(Expenses!$D12="",Expenses!$E12=""),0,IF(Expenses!$C12="Monthly",Expenses!$D12*(((MIN(DATE(YEAR((Q$2-0)),MONTH((Q$2-0)),1)+DAY(Expenses!$E12)-1,EOMONTH((Q$2-0),0)))&gt;=(Q$2-0))*((MIN(DATE(YEAR((Q$2-0)),MONTH((Q$2-0)),1)+DAY(Expenses!$E12)-1,EOMONTH((Q$2-0),0)))&lt;=(Q$3-0))*((MIN(DATE(YEAR((Q$2-0)),MONTH((Q$2-0)),1)+DAY(Expenses!$E12)-1,EOMONTH((Q$2-0),0)))&gt;=Expenses!$E12)*((MIN(DATE(YEAR((Q$2-0)),MONTH((Q$2-0)),1)+DAY(Expenses!$E12)-1,EOMONTH((Q$2-0),0)))&lt;=IF(Expenses!$F12="",DATE(9999,1,1),Expenses!$F12))+((MIN(EOMONTH((Q$2-0),0)+DAY(Expenses!$E12),EOMONTH((Q$2-0),1)))&gt;=(Q$2-0))*((MIN(EOMONTH((Q$2-0),0)+DAY(Expenses!$E12),EOMONTH((Q$2-0),1)))&lt;=(Q$3-0))*((MIN(EOMONTH((Q$2-0),0)+DAY(Expenses!$E12),EOMONTH((Q$2-0),1)))&gt;=Expenses!$E12)*((MIN(EOMONTH((Q$2-0),0)+DAY(Expenses!$E12),EOMONTH((Q$2-0),1)))&lt;=IF(Expenses!$F12="",DATE(9999,1,1),Expenses!$F12))+((MIN(EOMONTH((Q$2-0),1)+DAY(Expenses!$E12),EOMONTH((Q$2-0),2)))&gt;=(Q$2-0))*((MIN(EOMONTH((Q$2-0),1)+DAY(Expenses!$E12),EOMONTH((Q$2-0),2)))&lt;=(Q$3-0))*((MIN(EOMONTH((Q$2-0),1)+DAY(Expenses!$E12),EOMONTH((Q$2-0),2)))&gt;=Expenses!$E12)*((MIN(EOMONTH((Q$2-0),1)+DAY(Expenses!$E12),EOMONTH((Q$2-0),2)))&lt;=IF(Expenses!$F12="",DATE(9999,1,1),Expenses!$F12))),IF((Expenses!$E12&gt;=(Q$2-0))*(Expenses!$E12&lt;=(Q$3-0))=1,Expenses!$D12,0)))</f>
        <v/>
      </c>
      <c r="R36" s="22">
        <f>IF(OR(Expenses!$D12="",Expenses!$E12=""),0,IF(Expenses!$C12="Monthly",Expenses!$D12*(((MIN(DATE(YEAR((R$2-0)),MONTH((R$2-0)),1)+DAY(Expenses!$E12)-1,EOMONTH((R$2-0),0)))&gt;=(R$2-0))*((MIN(DATE(YEAR((R$2-0)),MONTH((R$2-0)),1)+DAY(Expenses!$E12)-1,EOMONTH((R$2-0),0)))&lt;=(R$3-0))*((MIN(DATE(YEAR((R$2-0)),MONTH((R$2-0)),1)+DAY(Expenses!$E12)-1,EOMONTH((R$2-0),0)))&gt;=Expenses!$E12)*((MIN(DATE(YEAR((R$2-0)),MONTH((R$2-0)),1)+DAY(Expenses!$E12)-1,EOMONTH((R$2-0),0)))&lt;=IF(Expenses!$F12="",DATE(9999,1,1),Expenses!$F12))+((MIN(EOMONTH((R$2-0),0)+DAY(Expenses!$E12),EOMONTH((R$2-0),1)))&gt;=(R$2-0))*((MIN(EOMONTH((R$2-0),0)+DAY(Expenses!$E12),EOMONTH((R$2-0),1)))&lt;=(R$3-0))*((MIN(EOMONTH((R$2-0),0)+DAY(Expenses!$E12),EOMONTH((R$2-0),1)))&gt;=Expenses!$E12)*((MIN(EOMONTH((R$2-0),0)+DAY(Expenses!$E12),EOMONTH((R$2-0),1)))&lt;=IF(Expenses!$F12="",DATE(9999,1,1),Expenses!$F12))+((MIN(EOMONTH((R$2-0),1)+DAY(Expenses!$E12),EOMONTH((R$2-0),2)))&gt;=(R$2-0))*((MIN(EOMONTH((R$2-0),1)+DAY(Expenses!$E12),EOMONTH((R$2-0),2)))&lt;=(R$3-0))*((MIN(EOMONTH((R$2-0),1)+DAY(Expenses!$E12),EOMONTH((R$2-0),2)))&gt;=Expenses!$E12)*((MIN(EOMONTH((R$2-0),1)+DAY(Expenses!$E12),EOMONTH((R$2-0),2)))&lt;=IF(Expenses!$F12="",DATE(9999,1,1),Expenses!$F12))),IF((Expenses!$E12&gt;=(R$2-0))*(Expenses!$E12&lt;=(R$3-0))=1,Expenses!$D12,0)))</f>
        <v/>
      </c>
      <c r="S36" s="22">
        <f>IF(OR(Expenses!$D12="",Expenses!$E12=""),0,IF(Expenses!$C12="Monthly",Expenses!$D12*(((MIN(DATE(YEAR((S$2-0)),MONTH((S$2-0)),1)+DAY(Expenses!$E12)-1,EOMONTH((S$2-0),0)))&gt;=(S$2-0))*((MIN(DATE(YEAR((S$2-0)),MONTH((S$2-0)),1)+DAY(Expenses!$E12)-1,EOMONTH((S$2-0),0)))&lt;=(S$3-0))*((MIN(DATE(YEAR((S$2-0)),MONTH((S$2-0)),1)+DAY(Expenses!$E12)-1,EOMONTH((S$2-0),0)))&gt;=Expenses!$E12)*((MIN(DATE(YEAR((S$2-0)),MONTH((S$2-0)),1)+DAY(Expenses!$E12)-1,EOMONTH((S$2-0),0)))&lt;=IF(Expenses!$F12="",DATE(9999,1,1),Expenses!$F12))+((MIN(EOMONTH((S$2-0),0)+DAY(Expenses!$E12),EOMONTH((S$2-0),1)))&gt;=(S$2-0))*((MIN(EOMONTH((S$2-0),0)+DAY(Expenses!$E12),EOMONTH((S$2-0),1)))&lt;=(S$3-0))*((MIN(EOMONTH((S$2-0),0)+DAY(Expenses!$E12),EOMONTH((S$2-0),1)))&gt;=Expenses!$E12)*((MIN(EOMONTH((S$2-0),0)+DAY(Expenses!$E12),EOMONTH((S$2-0),1)))&lt;=IF(Expenses!$F12="",DATE(9999,1,1),Expenses!$F12))+((MIN(EOMONTH((S$2-0),1)+DAY(Expenses!$E12),EOMONTH((S$2-0),2)))&gt;=(S$2-0))*((MIN(EOMONTH((S$2-0),1)+DAY(Expenses!$E12),EOMONTH((S$2-0),2)))&lt;=(S$3-0))*((MIN(EOMONTH((S$2-0),1)+DAY(Expenses!$E12),EOMONTH((S$2-0),2)))&gt;=Expenses!$E12)*((MIN(EOMONTH((S$2-0),1)+DAY(Expenses!$E12),EOMONTH((S$2-0),2)))&lt;=IF(Expenses!$F12="",DATE(9999,1,1),Expenses!$F12))),IF((Expenses!$E12&gt;=(S$2-0))*(Expenses!$E12&lt;=(S$3-0))=1,Expenses!$D12,0)))</f>
        <v/>
      </c>
      <c r="T36" s="22">
        <f>IF(OR(Expenses!$D12="",Expenses!$E12=""),0,IF(Expenses!$C12="Monthly",Expenses!$D12*(((MIN(DATE(YEAR((T$2-0)),MONTH((T$2-0)),1)+DAY(Expenses!$E12)-1,EOMONTH((T$2-0),0)))&gt;=(T$2-0))*((MIN(DATE(YEAR((T$2-0)),MONTH((T$2-0)),1)+DAY(Expenses!$E12)-1,EOMONTH((T$2-0),0)))&lt;=(T$3-0))*((MIN(DATE(YEAR((T$2-0)),MONTH((T$2-0)),1)+DAY(Expenses!$E12)-1,EOMONTH((T$2-0),0)))&gt;=Expenses!$E12)*((MIN(DATE(YEAR((T$2-0)),MONTH((T$2-0)),1)+DAY(Expenses!$E12)-1,EOMONTH((T$2-0),0)))&lt;=IF(Expenses!$F12="",DATE(9999,1,1),Expenses!$F12))+((MIN(EOMONTH((T$2-0),0)+DAY(Expenses!$E12),EOMONTH((T$2-0),1)))&gt;=(T$2-0))*((MIN(EOMONTH((T$2-0),0)+DAY(Expenses!$E12),EOMONTH((T$2-0),1)))&lt;=(T$3-0))*((MIN(EOMONTH((T$2-0),0)+DAY(Expenses!$E12),EOMONTH((T$2-0),1)))&gt;=Expenses!$E12)*((MIN(EOMONTH((T$2-0),0)+DAY(Expenses!$E12),EOMONTH((T$2-0),1)))&lt;=IF(Expenses!$F12="",DATE(9999,1,1),Expenses!$F12))+((MIN(EOMONTH((T$2-0),1)+DAY(Expenses!$E12),EOMONTH((T$2-0),2)))&gt;=(T$2-0))*((MIN(EOMONTH((T$2-0),1)+DAY(Expenses!$E12),EOMONTH((T$2-0),2)))&lt;=(T$3-0))*((MIN(EOMONTH((T$2-0),1)+DAY(Expenses!$E12),EOMONTH((T$2-0),2)))&gt;=Expenses!$E12)*((MIN(EOMONTH((T$2-0),1)+DAY(Expenses!$E12),EOMONTH((T$2-0),2)))&lt;=IF(Expenses!$F12="",DATE(9999,1,1),Expenses!$F12))),IF((Expenses!$E12&gt;=(T$2-0))*(Expenses!$E12&lt;=(T$3-0))=1,Expenses!$D12,0)))</f>
        <v/>
      </c>
      <c r="U36" s="22">
        <f>IF(OR(Expenses!$D12="",Expenses!$E12=""),0,IF(Expenses!$C12="Monthly",Expenses!$D12*(((MIN(DATE(YEAR((U$2-0)),MONTH((U$2-0)),1)+DAY(Expenses!$E12)-1,EOMONTH((U$2-0),0)))&gt;=(U$2-0))*((MIN(DATE(YEAR((U$2-0)),MONTH((U$2-0)),1)+DAY(Expenses!$E12)-1,EOMONTH((U$2-0),0)))&lt;=(U$3-0))*((MIN(DATE(YEAR((U$2-0)),MONTH((U$2-0)),1)+DAY(Expenses!$E12)-1,EOMONTH((U$2-0),0)))&gt;=Expenses!$E12)*((MIN(DATE(YEAR((U$2-0)),MONTH((U$2-0)),1)+DAY(Expenses!$E12)-1,EOMONTH((U$2-0),0)))&lt;=IF(Expenses!$F12="",DATE(9999,1,1),Expenses!$F12))+((MIN(EOMONTH((U$2-0),0)+DAY(Expenses!$E12),EOMONTH((U$2-0),1)))&gt;=(U$2-0))*((MIN(EOMONTH((U$2-0),0)+DAY(Expenses!$E12),EOMONTH((U$2-0),1)))&lt;=(U$3-0))*((MIN(EOMONTH((U$2-0),0)+DAY(Expenses!$E12),EOMONTH((U$2-0),1)))&gt;=Expenses!$E12)*((MIN(EOMONTH((U$2-0),0)+DAY(Expenses!$E12),EOMONTH((U$2-0),1)))&lt;=IF(Expenses!$F12="",DATE(9999,1,1),Expenses!$F12))+((MIN(EOMONTH((U$2-0),1)+DAY(Expenses!$E12),EOMONTH((U$2-0),2)))&gt;=(U$2-0))*((MIN(EOMONTH((U$2-0),1)+DAY(Expenses!$E12),EOMONTH((U$2-0),2)))&lt;=(U$3-0))*((MIN(EOMONTH((U$2-0),1)+DAY(Expenses!$E12),EOMONTH((U$2-0),2)))&gt;=Expenses!$E12)*((MIN(EOMONTH((U$2-0),1)+DAY(Expenses!$E12),EOMONTH((U$2-0),2)))&lt;=IF(Expenses!$F12="",DATE(9999,1,1),Expenses!$F12))),IF((Expenses!$E12&gt;=(U$2-0))*(Expenses!$E12&lt;=(U$3-0))=1,Expenses!$D12,0)))</f>
        <v/>
      </c>
      <c r="V36" s="22">
        <f>IF(OR(Expenses!$D12="",Expenses!$E12=""),0,IF(Expenses!$C12="Monthly",Expenses!$D12*(((MIN(DATE(YEAR((V$2-0)),MONTH((V$2-0)),1)+DAY(Expenses!$E12)-1,EOMONTH((V$2-0),0)))&gt;=(V$2-0))*((MIN(DATE(YEAR((V$2-0)),MONTH((V$2-0)),1)+DAY(Expenses!$E12)-1,EOMONTH((V$2-0),0)))&lt;=(V$3-0))*((MIN(DATE(YEAR((V$2-0)),MONTH((V$2-0)),1)+DAY(Expenses!$E12)-1,EOMONTH((V$2-0),0)))&gt;=Expenses!$E12)*((MIN(DATE(YEAR((V$2-0)),MONTH((V$2-0)),1)+DAY(Expenses!$E12)-1,EOMONTH((V$2-0),0)))&lt;=IF(Expenses!$F12="",DATE(9999,1,1),Expenses!$F12))+((MIN(EOMONTH((V$2-0),0)+DAY(Expenses!$E12),EOMONTH((V$2-0),1)))&gt;=(V$2-0))*((MIN(EOMONTH((V$2-0),0)+DAY(Expenses!$E12),EOMONTH((V$2-0),1)))&lt;=(V$3-0))*((MIN(EOMONTH((V$2-0),0)+DAY(Expenses!$E12),EOMONTH((V$2-0),1)))&gt;=Expenses!$E12)*((MIN(EOMONTH((V$2-0),0)+DAY(Expenses!$E12),EOMONTH((V$2-0),1)))&lt;=IF(Expenses!$F12="",DATE(9999,1,1),Expenses!$F12))+((MIN(EOMONTH((V$2-0),1)+DAY(Expenses!$E12),EOMONTH((V$2-0),2)))&gt;=(V$2-0))*((MIN(EOMONTH((V$2-0),1)+DAY(Expenses!$E12),EOMONTH((V$2-0),2)))&lt;=(V$3-0))*((MIN(EOMONTH((V$2-0),1)+DAY(Expenses!$E12),EOMONTH((V$2-0),2)))&gt;=Expenses!$E12)*((MIN(EOMONTH((V$2-0),1)+DAY(Expenses!$E12),EOMONTH((V$2-0),2)))&lt;=IF(Expenses!$F12="",DATE(9999,1,1),Expenses!$F12))),IF((Expenses!$E12&gt;=(V$2-0))*(Expenses!$E12&lt;=(V$3-0))=1,Expenses!$D12,0)))</f>
        <v/>
      </c>
      <c r="W36" s="22">
        <f>IF(OR(Expenses!$D12="",Expenses!$E12=""),0,IF(Expenses!$C12="Monthly",Expenses!$D12*(((MIN(DATE(YEAR((W$2-0)),MONTH((W$2-0)),1)+DAY(Expenses!$E12)-1,EOMONTH((W$2-0),0)))&gt;=(W$2-0))*((MIN(DATE(YEAR((W$2-0)),MONTH((W$2-0)),1)+DAY(Expenses!$E12)-1,EOMONTH((W$2-0),0)))&lt;=(W$3-0))*((MIN(DATE(YEAR((W$2-0)),MONTH((W$2-0)),1)+DAY(Expenses!$E12)-1,EOMONTH((W$2-0),0)))&gt;=Expenses!$E12)*((MIN(DATE(YEAR((W$2-0)),MONTH((W$2-0)),1)+DAY(Expenses!$E12)-1,EOMONTH((W$2-0),0)))&lt;=IF(Expenses!$F12="",DATE(9999,1,1),Expenses!$F12))+((MIN(EOMONTH((W$2-0),0)+DAY(Expenses!$E12),EOMONTH((W$2-0),1)))&gt;=(W$2-0))*((MIN(EOMONTH((W$2-0),0)+DAY(Expenses!$E12),EOMONTH((W$2-0),1)))&lt;=(W$3-0))*((MIN(EOMONTH((W$2-0),0)+DAY(Expenses!$E12),EOMONTH((W$2-0),1)))&gt;=Expenses!$E12)*((MIN(EOMONTH((W$2-0),0)+DAY(Expenses!$E12),EOMONTH((W$2-0),1)))&lt;=IF(Expenses!$F12="",DATE(9999,1,1),Expenses!$F12))+((MIN(EOMONTH((W$2-0),1)+DAY(Expenses!$E12),EOMONTH((W$2-0),2)))&gt;=(W$2-0))*((MIN(EOMONTH((W$2-0),1)+DAY(Expenses!$E12),EOMONTH((W$2-0),2)))&lt;=(W$3-0))*((MIN(EOMONTH((W$2-0),1)+DAY(Expenses!$E12),EOMONTH((W$2-0),2)))&gt;=Expenses!$E12)*((MIN(EOMONTH((W$2-0),1)+DAY(Expenses!$E12),EOMONTH((W$2-0),2)))&lt;=IF(Expenses!$F12="",DATE(9999,1,1),Expenses!$F12))),IF((Expenses!$E12&gt;=(W$2-0))*(Expenses!$E12&lt;=(W$3-0))=1,Expenses!$D12,0)))</f>
        <v/>
      </c>
      <c r="X36" s="22">
        <f>IF(OR(Expenses!$D12="",Expenses!$E12=""),0,IF(Expenses!$C12="Monthly",Expenses!$D12*(((MIN(DATE(YEAR((X$2-0)),MONTH((X$2-0)),1)+DAY(Expenses!$E12)-1,EOMONTH((X$2-0),0)))&gt;=(X$2-0))*((MIN(DATE(YEAR((X$2-0)),MONTH((X$2-0)),1)+DAY(Expenses!$E12)-1,EOMONTH((X$2-0),0)))&lt;=(X$3-0))*((MIN(DATE(YEAR((X$2-0)),MONTH((X$2-0)),1)+DAY(Expenses!$E12)-1,EOMONTH((X$2-0),0)))&gt;=Expenses!$E12)*((MIN(DATE(YEAR((X$2-0)),MONTH((X$2-0)),1)+DAY(Expenses!$E12)-1,EOMONTH((X$2-0),0)))&lt;=IF(Expenses!$F12="",DATE(9999,1,1),Expenses!$F12))+((MIN(EOMONTH((X$2-0),0)+DAY(Expenses!$E12),EOMONTH((X$2-0),1)))&gt;=(X$2-0))*((MIN(EOMONTH((X$2-0),0)+DAY(Expenses!$E12),EOMONTH((X$2-0),1)))&lt;=(X$3-0))*((MIN(EOMONTH((X$2-0),0)+DAY(Expenses!$E12),EOMONTH((X$2-0),1)))&gt;=Expenses!$E12)*((MIN(EOMONTH((X$2-0),0)+DAY(Expenses!$E12),EOMONTH((X$2-0),1)))&lt;=IF(Expenses!$F12="",DATE(9999,1,1),Expenses!$F12))+((MIN(EOMONTH((X$2-0),1)+DAY(Expenses!$E12),EOMONTH((X$2-0),2)))&gt;=(X$2-0))*((MIN(EOMONTH((X$2-0),1)+DAY(Expenses!$E12),EOMONTH((X$2-0),2)))&lt;=(X$3-0))*((MIN(EOMONTH((X$2-0),1)+DAY(Expenses!$E12),EOMONTH((X$2-0),2)))&gt;=Expenses!$E12)*((MIN(EOMONTH((X$2-0),1)+DAY(Expenses!$E12),EOMONTH((X$2-0),2)))&lt;=IF(Expenses!$F12="",DATE(9999,1,1),Expenses!$F12))),IF((Expenses!$E12&gt;=(X$2-0))*(Expenses!$E12&lt;=(X$3-0))=1,Expenses!$D12,0)))</f>
        <v/>
      </c>
      <c r="Y36" s="22">
        <f>IF(OR(Expenses!$D12="",Expenses!$E12=""),0,IF(Expenses!$C12="Monthly",Expenses!$D12*(((MIN(DATE(YEAR((Y$2-0)),MONTH((Y$2-0)),1)+DAY(Expenses!$E12)-1,EOMONTH((Y$2-0),0)))&gt;=(Y$2-0))*((MIN(DATE(YEAR((Y$2-0)),MONTH((Y$2-0)),1)+DAY(Expenses!$E12)-1,EOMONTH((Y$2-0),0)))&lt;=(Y$3-0))*((MIN(DATE(YEAR((Y$2-0)),MONTH((Y$2-0)),1)+DAY(Expenses!$E12)-1,EOMONTH((Y$2-0),0)))&gt;=Expenses!$E12)*((MIN(DATE(YEAR((Y$2-0)),MONTH((Y$2-0)),1)+DAY(Expenses!$E12)-1,EOMONTH((Y$2-0),0)))&lt;=IF(Expenses!$F12="",DATE(9999,1,1),Expenses!$F12))+((MIN(EOMONTH((Y$2-0),0)+DAY(Expenses!$E12),EOMONTH((Y$2-0),1)))&gt;=(Y$2-0))*((MIN(EOMONTH((Y$2-0),0)+DAY(Expenses!$E12),EOMONTH((Y$2-0),1)))&lt;=(Y$3-0))*((MIN(EOMONTH((Y$2-0),0)+DAY(Expenses!$E12),EOMONTH((Y$2-0),1)))&gt;=Expenses!$E12)*((MIN(EOMONTH((Y$2-0),0)+DAY(Expenses!$E12),EOMONTH((Y$2-0),1)))&lt;=IF(Expenses!$F12="",DATE(9999,1,1),Expenses!$F12))+((MIN(EOMONTH((Y$2-0),1)+DAY(Expenses!$E12),EOMONTH((Y$2-0),2)))&gt;=(Y$2-0))*((MIN(EOMONTH((Y$2-0),1)+DAY(Expenses!$E12),EOMONTH((Y$2-0),2)))&lt;=(Y$3-0))*((MIN(EOMONTH((Y$2-0),1)+DAY(Expenses!$E12),EOMONTH((Y$2-0),2)))&gt;=Expenses!$E12)*((MIN(EOMONTH((Y$2-0),1)+DAY(Expenses!$E12),EOMONTH((Y$2-0),2)))&lt;=IF(Expenses!$F12="",DATE(9999,1,1),Expenses!$F12))),IF((Expenses!$E12&gt;=(Y$2-0))*(Expenses!$E12&lt;=(Y$3-0))=1,Expenses!$D12,0)))</f>
        <v/>
      </c>
      <c r="Z36" s="22">
        <f>IF(OR(Expenses!$D12="",Expenses!$E12=""),0,IF(Expenses!$C12="Monthly",Expenses!$D12*(((MIN(DATE(YEAR((Z$2-0)),MONTH((Z$2-0)),1)+DAY(Expenses!$E12)-1,EOMONTH((Z$2-0),0)))&gt;=(Z$2-0))*((MIN(DATE(YEAR((Z$2-0)),MONTH((Z$2-0)),1)+DAY(Expenses!$E12)-1,EOMONTH((Z$2-0),0)))&lt;=(Z$3-0))*((MIN(DATE(YEAR((Z$2-0)),MONTH((Z$2-0)),1)+DAY(Expenses!$E12)-1,EOMONTH((Z$2-0),0)))&gt;=Expenses!$E12)*((MIN(DATE(YEAR((Z$2-0)),MONTH((Z$2-0)),1)+DAY(Expenses!$E12)-1,EOMONTH((Z$2-0),0)))&lt;=IF(Expenses!$F12="",DATE(9999,1,1),Expenses!$F12))+((MIN(EOMONTH((Z$2-0),0)+DAY(Expenses!$E12),EOMONTH((Z$2-0),1)))&gt;=(Z$2-0))*((MIN(EOMONTH((Z$2-0),0)+DAY(Expenses!$E12),EOMONTH((Z$2-0),1)))&lt;=(Z$3-0))*((MIN(EOMONTH((Z$2-0),0)+DAY(Expenses!$E12),EOMONTH((Z$2-0),1)))&gt;=Expenses!$E12)*((MIN(EOMONTH((Z$2-0),0)+DAY(Expenses!$E12),EOMONTH((Z$2-0),1)))&lt;=IF(Expenses!$F12="",DATE(9999,1,1),Expenses!$F12))+((MIN(EOMONTH((Z$2-0),1)+DAY(Expenses!$E12),EOMONTH((Z$2-0),2)))&gt;=(Z$2-0))*((MIN(EOMONTH((Z$2-0),1)+DAY(Expenses!$E12),EOMONTH((Z$2-0),2)))&lt;=(Z$3-0))*((MIN(EOMONTH((Z$2-0),1)+DAY(Expenses!$E12),EOMONTH((Z$2-0),2)))&gt;=Expenses!$E12)*((MIN(EOMONTH((Z$2-0),1)+DAY(Expenses!$E12),EOMONTH((Z$2-0),2)))&lt;=IF(Expenses!$F12="",DATE(9999,1,1),Expenses!$F12))),IF((Expenses!$E12&gt;=(Z$2-0))*(Expenses!$E12&lt;=(Z$3-0))=1,Expenses!$D12,0)))</f>
        <v/>
      </c>
      <c r="AA36" s="22">
        <f>IF(OR(Expenses!$D12="",Expenses!$E12=""),0,IF(Expenses!$C12="Monthly",Expenses!$D12*(((MIN(DATE(YEAR((AA$2-0)),MONTH((AA$2-0)),1)+DAY(Expenses!$E12)-1,EOMONTH((AA$2-0),0)))&gt;=(AA$2-0))*((MIN(DATE(YEAR((AA$2-0)),MONTH((AA$2-0)),1)+DAY(Expenses!$E12)-1,EOMONTH((AA$2-0),0)))&lt;=(AA$3-0))*((MIN(DATE(YEAR((AA$2-0)),MONTH((AA$2-0)),1)+DAY(Expenses!$E12)-1,EOMONTH((AA$2-0),0)))&gt;=Expenses!$E12)*((MIN(DATE(YEAR((AA$2-0)),MONTH((AA$2-0)),1)+DAY(Expenses!$E12)-1,EOMONTH((AA$2-0),0)))&lt;=IF(Expenses!$F12="",DATE(9999,1,1),Expenses!$F12))+((MIN(EOMONTH((AA$2-0),0)+DAY(Expenses!$E12),EOMONTH((AA$2-0),1)))&gt;=(AA$2-0))*((MIN(EOMONTH((AA$2-0),0)+DAY(Expenses!$E12),EOMONTH((AA$2-0),1)))&lt;=(AA$3-0))*((MIN(EOMONTH((AA$2-0),0)+DAY(Expenses!$E12),EOMONTH((AA$2-0),1)))&gt;=Expenses!$E12)*((MIN(EOMONTH((AA$2-0),0)+DAY(Expenses!$E12),EOMONTH((AA$2-0),1)))&lt;=IF(Expenses!$F12="",DATE(9999,1,1),Expenses!$F12))+((MIN(EOMONTH((AA$2-0),1)+DAY(Expenses!$E12),EOMONTH((AA$2-0),2)))&gt;=(AA$2-0))*((MIN(EOMONTH((AA$2-0),1)+DAY(Expenses!$E12),EOMONTH((AA$2-0),2)))&lt;=(AA$3-0))*((MIN(EOMONTH((AA$2-0),1)+DAY(Expenses!$E12),EOMONTH((AA$2-0),2)))&gt;=Expenses!$E12)*((MIN(EOMONTH((AA$2-0),1)+DAY(Expenses!$E12),EOMONTH((AA$2-0),2)))&lt;=IF(Expenses!$F12="",DATE(9999,1,1),Expenses!$F12))),IF((Expenses!$E12&gt;=(AA$2-0))*(Expenses!$E12&lt;=(AA$3-0))=1,Expenses!$D12,0)))</f>
        <v/>
      </c>
      <c r="AB36" s="22">
        <f>IF(OR(Expenses!$D12="",Expenses!$E12=""),0,IF(Expenses!$C12="Monthly",Expenses!$D12*(((MIN(DATE(YEAR((AB$2-0)),MONTH((AB$2-0)),1)+DAY(Expenses!$E12)-1,EOMONTH((AB$2-0),0)))&gt;=(AB$2-0))*((MIN(DATE(YEAR((AB$2-0)),MONTH((AB$2-0)),1)+DAY(Expenses!$E12)-1,EOMONTH((AB$2-0),0)))&lt;=(AB$3-0))*((MIN(DATE(YEAR((AB$2-0)),MONTH((AB$2-0)),1)+DAY(Expenses!$E12)-1,EOMONTH((AB$2-0),0)))&gt;=Expenses!$E12)*((MIN(DATE(YEAR((AB$2-0)),MONTH((AB$2-0)),1)+DAY(Expenses!$E12)-1,EOMONTH((AB$2-0),0)))&lt;=IF(Expenses!$F12="",DATE(9999,1,1),Expenses!$F12))+((MIN(EOMONTH((AB$2-0),0)+DAY(Expenses!$E12),EOMONTH((AB$2-0),1)))&gt;=(AB$2-0))*((MIN(EOMONTH((AB$2-0),0)+DAY(Expenses!$E12),EOMONTH((AB$2-0),1)))&lt;=(AB$3-0))*((MIN(EOMONTH((AB$2-0),0)+DAY(Expenses!$E12),EOMONTH((AB$2-0),1)))&gt;=Expenses!$E12)*((MIN(EOMONTH((AB$2-0),0)+DAY(Expenses!$E12),EOMONTH((AB$2-0),1)))&lt;=IF(Expenses!$F12="",DATE(9999,1,1),Expenses!$F12))+((MIN(EOMONTH((AB$2-0),1)+DAY(Expenses!$E12),EOMONTH((AB$2-0),2)))&gt;=(AB$2-0))*((MIN(EOMONTH((AB$2-0),1)+DAY(Expenses!$E12),EOMONTH((AB$2-0),2)))&lt;=(AB$3-0))*((MIN(EOMONTH((AB$2-0),1)+DAY(Expenses!$E12),EOMONTH((AB$2-0),2)))&gt;=Expenses!$E12)*((MIN(EOMONTH((AB$2-0),1)+DAY(Expenses!$E12),EOMONTH((AB$2-0),2)))&lt;=IF(Expenses!$F12="",DATE(9999,1,1),Expenses!$F12))),IF((Expenses!$E12&gt;=(AB$2-0))*(Expenses!$E12&lt;=(AB$3-0))=1,Expenses!$D12,0)))</f>
        <v/>
      </c>
    </row>
    <row r="37" ht="15" customHeight="1" s="23">
      <c r="A37" s="22">
        <f>IF(Expenses!$B13="","",Expenses!$B13)</f>
        <v/>
      </c>
      <c r="B37" s="22">
        <f>IF(Expenses!$A13="","",Expenses!$A13)</f>
        <v/>
      </c>
      <c r="C37" s="22">
        <f>IF(OR(Expenses!$D13="",Expenses!$E13=""),0,IF(Expenses!$C13="Monthly",Expenses!$D13*(((MIN(DATE(YEAR((C$2-0)),MONTH((C$2-0)),1)+DAY(Expenses!$E13)-1,EOMONTH((C$2-0),0)))&gt;=(C$2-0))*((MIN(DATE(YEAR((C$2-0)),MONTH((C$2-0)),1)+DAY(Expenses!$E13)-1,EOMONTH((C$2-0),0)))&lt;=(C$3-0))*((MIN(DATE(YEAR((C$2-0)),MONTH((C$2-0)),1)+DAY(Expenses!$E13)-1,EOMONTH((C$2-0),0)))&gt;=Expenses!$E13)*((MIN(DATE(YEAR((C$2-0)),MONTH((C$2-0)),1)+DAY(Expenses!$E13)-1,EOMONTH((C$2-0),0)))&lt;=IF(Expenses!$F13="",DATE(9999,1,1),Expenses!$F13))+((MIN(EOMONTH((C$2-0),0)+DAY(Expenses!$E13),EOMONTH((C$2-0),1)))&gt;=(C$2-0))*((MIN(EOMONTH((C$2-0),0)+DAY(Expenses!$E13),EOMONTH((C$2-0),1)))&lt;=(C$3-0))*((MIN(EOMONTH((C$2-0),0)+DAY(Expenses!$E13),EOMONTH((C$2-0),1)))&gt;=Expenses!$E13)*((MIN(EOMONTH((C$2-0),0)+DAY(Expenses!$E13),EOMONTH((C$2-0),1)))&lt;=IF(Expenses!$F13="",DATE(9999,1,1),Expenses!$F13))+((MIN(EOMONTH((C$2-0),1)+DAY(Expenses!$E13),EOMONTH((C$2-0),2)))&gt;=(C$2-0))*((MIN(EOMONTH((C$2-0),1)+DAY(Expenses!$E13),EOMONTH((C$2-0),2)))&lt;=(C$3-0))*((MIN(EOMONTH((C$2-0),1)+DAY(Expenses!$E13),EOMONTH((C$2-0),2)))&gt;=Expenses!$E13)*((MIN(EOMONTH((C$2-0),1)+DAY(Expenses!$E13),EOMONTH((C$2-0),2)))&lt;=IF(Expenses!$F13="",DATE(9999,1,1),Expenses!$F13))),IF((Expenses!$E13&gt;=(C$2-0))*(Expenses!$E13&lt;=(C$3-0))=1,Expenses!$D13,0)))</f>
        <v/>
      </c>
      <c r="D37" s="22">
        <f>IF(OR(Expenses!$D13="",Expenses!$E13=""),0,IF(Expenses!$C13="Monthly",Expenses!$D13*(((MIN(DATE(YEAR((D$2-0)),MONTH((D$2-0)),1)+DAY(Expenses!$E13)-1,EOMONTH((D$2-0),0)))&gt;=(D$2-0))*((MIN(DATE(YEAR((D$2-0)),MONTH((D$2-0)),1)+DAY(Expenses!$E13)-1,EOMONTH((D$2-0),0)))&lt;=(D$3-0))*((MIN(DATE(YEAR((D$2-0)),MONTH((D$2-0)),1)+DAY(Expenses!$E13)-1,EOMONTH((D$2-0),0)))&gt;=Expenses!$E13)*((MIN(DATE(YEAR((D$2-0)),MONTH((D$2-0)),1)+DAY(Expenses!$E13)-1,EOMONTH((D$2-0),0)))&lt;=IF(Expenses!$F13="",DATE(9999,1,1),Expenses!$F13))+((MIN(EOMONTH((D$2-0),0)+DAY(Expenses!$E13),EOMONTH((D$2-0),1)))&gt;=(D$2-0))*((MIN(EOMONTH((D$2-0),0)+DAY(Expenses!$E13),EOMONTH((D$2-0),1)))&lt;=(D$3-0))*((MIN(EOMONTH((D$2-0),0)+DAY(Expenses!$E13),EOMONTH((D$2-0),1)))&gt;=Expenses!$E13)*((MIN(EOMONTH((D$2-0),0)+DAY(Expenses!$E13),EOMONTH((D$2-0),1)))&lt;=IF(Expenses!$F13="",DATE(9999,1,1),Expenses!$F13))+((MIN(EOMONTH((D$2-0),1)+DAY(Expenses!$E13),EOMONTH((D$2-0),2)))&gt;=(D$2-0))*((MIN(EOMONTH((D$2-0),1)+DAY(Expenses!$E13),EOMONTH((D$2-0),2)))&lt;=(D$3-0))*((MIN(EOMONTH((D$2-0),1)+DAY(Expenses!$E13),EOMONTH((D$2-0),2)))&gt;=Expenses!$E13)*((MIN(EOMONTH((D$2-0),1)+DAY(Expenses!$E13),EOMONTH((D$2-0),2)))&lt;=IF(Expenses!$F13="",DATE(9999,1,1),Expenses!$F13))),IF((Expenses!$E13&gt;=(D$2-0))*(Expenses!$E13&lt;=(D$3-0))=1,Expenses!$D13,0)))</f>
        <v/>
      </c>
      <c r="E37" s="22">
        <f>IF(OR(Expenses!$D13="",Expenses!$E13=""),0,IF(Expenses!$C13="Monthly",Expenses!$D13*(((MIN(DATE(YEAR((E$2-0)),MONTH((E$2-0)),1)+DAY(Expenses!$E13)-1,EOMONTH((E$2-0),0)))&gt;=(E$2-0))*((MIN(DATE(YEAR((E$2-0)),MONTH((E$2-0)),1)+DAY(Expenses!$E13)-1,EOMONTH((E$2-0),0)))&lt;=(E$3-0))*((MIN(DATE(YEAR((E$2-0)),MONTH((E$2-0)),1)+DAY(Expenses!$E13)-1,EOMONTH((E$2-0),0)))&gt;=Expenses!$E13)*((MIN(DATE(YEAR((E$2-0)),MONTH((E$2-0)),1)+DAY(Expenses!$E13)-1,EOMONTH((E$2-0),0)))&lt;=IF(Expenses!$F13="",DATE(9999,1,1),Expenses!$F13))+((MIN(EOMONTH((E$2-0),0)+DAY(Expenses!$E13),EOMONTH((E$2-0),1)))&gt;=(E$2-0))*((MIN(EOMONTH((E$2-0),0)+DAY(Expenses!$E13),EOMONTH((E$2-0),1)))&lt;=(E$3-0))*((MIN(EOMONTH((E$2-0),0)+DAY(Expenses!$E13),EOMONTH((E$2-0),1)))&gt;=Expenses!$E13)*((MIN(EOMONTH((E$2-0),0)+DAY(Expenses!$E13),EOMONTH((E$2-0),1)))&lt;=IF(Expenses!$F13="",DATE(9999,1,1),Expenses!$F13))+((MIN(EOMONTH((E$2-0),1)+DAY(Expenses!$E13),EOMONTH((E$2-0),2)))&gt;=(E$2-0))*((MIN(EOMONTH((E$2-0),1)+DAY(Expenses!$E13),EOMONTH((E$2-0),2)))&lt;=(E$3-0))*((MIN(EOMONTH((E$2-0),1)+DAY(Expenses!$E13),EOMONTH((E$2-0),2)))&gt;=Expenses!$E13)*((MIN(EOMONTH((E$2-0),1)+DAY(Expenses!$E13),EOMONTH((E$2-0),2)))&lt;=IF(Expenses!$F13="",DATE(9999,1,1),Expenses!$F13))),IF((Expenses!$E13&gt;=(E$2-0))*(Expenses!$E13&lt;=(E$3-0))=1,Expenses!$D13,0)))</f>
        <v/>
      </c>
      <c r="F37" s="22">
        <f>IF(OR(Expenses!$D13="",Expenses!$E13=""),0,IF(Expenses!$C13="Monthly",Expenses!$D13*(((MIN(DATE(YEAR((F$2-0)),MONTH((F$2-0)),1)+DAY(Expenses!$E13)-1,EOMONTH((F$2-0),0)))&gt;=(F$2-0))*((MIN(DATE(YEAR((F$2-0)),MONTH((F$2-0)),1)+DAY(Expenses!$E13)-1,EOMONTH((F$2-0),0)))&lt;=(F$3-0))*((MIN(DATE(YEAR((F$2-0)),MONTH((F$2-0)),1)+DAY(Expenses!$E13)-1,EOMONTH((F$2-0),0)))&gt;=Expenses!$E13)*((MIN(DATE(YEAR((F$2-0)),MONTH((F$2-0)),1)+DAY(Expenses!$E13)-1,EOMONTH((F$2-0),0)))&lt;=IF(Expenses!$F13="",DATE(9999,1,1),Expenses!$F13))+((MIN(EOMONTH((F$2-0),0)+DAY(Expenses!$E13),EOMONTH((F$2-0),1)))&gt;=(F$2-0))*((MIN(EOMONTH((F$2-0),0)+DAY(Expenses!$E13),EOMONTH((F$2-0),1)))&lt;=(F$3-0))*((MIN(EOMONTH((F$2-0),0)+DAY(Expenses!$E13),EOMONTH((F$2-0),1)))&gt;=Expenses!$E13)*((MIN(EOMONTH((F$2-0),0)+DAY(Expenses!$E13),EOMONTH((F$2-0),1)))&lt;=IF(Expenses!$F13="",DATE(9999,1,1),Expenses!$F13))+((MIN(EOMONTH((F$2-0),1)+DAY(Expenses!$E13),EOMONTH((F$2-0),2)))&gt;=(F$2-0))*((MIN(EOMONTH((F$2-0),1)+DAY(Expenses!$E13),EOMONTH((F$2-0),2)))&lt;=(F$3-0))*((MIN(EOMONTH((F$2-0),1)+DAY(Expenses!$E13),EOMONTH((F$2-0),2)))&gt;=Expenses!$E13)*((MIN(EOMONTH((F$2-0),1)+DAY(Expenses!$E13),EOMONTH((F$2-0),2)))&lt;=IF(Expenses!$F13="",DATE(9999,1,1),Expenses!$F13))),IF((Expenses!$E13&gt;=(F$2-0))*(Expenses!$E13&lt;=(F$3-0))=1,Expenses!$D13,0)))</f>
        <v/>
      </c>
      <c r="G37" s="22">
        <f>IF(OR(Expenses!$D13="",Expenses!$E13=""),0,IF(Expenses!$C13="Monthly",Expenses!$D13*(((MIN(DATE(YEAR((G$2-0)),MONTH((G$2-0)),1)+DAY(Expenses!$E13)-1,EOMONTH((G$2-0),0)))&gt;=(G$2-0))*((MIN(DATE(YEAR((G$2-0)),MONTH((G$2-0)),1)+DAY(Expenses!$E13)-1,EOMONTH((G$2-0),0)))&lt;=(G$3-0))*((MIN(DATE(YEAR((G$2-0)),MONTH((G$2-0)),1)+DAY(Expenses!$E13)-1,EOMONTH((G$2-0),0)))&gt;=Expenses!$E13)*((MIN(DATE(YEAR((G$2-0)),MONTH((G$2-0)),1)+DAY(Expenses!$E13)-1,EOMONTH((G$2-0),0)))&lt;=IF(Expenses!$F13="",DATE(9999,1,1),Expenses!$F13))+((MIN(EOMONTH((G$2-0),0)+DAY(Expenses!$E13),EOMONTH((G$2-0),1)))&gt;=(G$2-0))*((MIN(EOMONTH((G$2-0),0)+DAY(Expenses!$E13),EOMONTH((G$2-0),1)))&lt;=(G$3-0))*((MIN(EOMONTH((G$2-0),0)+DAY(Expenses!$E13),EOMONTH((G$2-0),1)))&gt;=Expenses!$E13)*((MIN(EOMONTH((G$2-0),0)+DAY(Expenses!$E13),EOMONTH((G$2-0),1)))&lt;=IF(Expenses!$F13="",DATE(9999,1,1),Expenses!$F13))+((MIN(EOMONTH((G$2-0),1)+DAY(Expenses!$E13),EOMONTH((G$2-0),2)))&gt;=(G$2-0))*((MIN(EOMONTH((G$2-0),1)+DAY(Expenses!$E13),EOMONTH((G$2-0),2)))&lt;=(G$3-0))*((MIN(EOMONTH((G$2-0),1)+DAY(Expenses!$E13),EOMONTH((G$2-0),2)))&gt;=Expenses!$E13)*((MIN(EOMONTH((G$2-0),1)+DAY(Expenses!$E13),EOMONTH((G$2-0),2)))&lt;=IF(Expenses!$F13="",DATE(9999,1,1),Expenses!$F13))),IF((Expenses!$E13&gt;=(G$2-0))*(Expenses!$E13&lt;=(G$3-0))=1,Expenses!$D13,0)))</f>
        <v/>
      </c>
      <c r="H37" s="22">
        <f>IF(OR(Expenses!$D13="",Expenses!$E13=""),0,IF(Expenses!$C13="Monthly",Expenses!$D13*(((MIN(DATE(YEAR((H$2-0)),MONTH((H$2-0)),1)+DAY(Expenses!$E13)-1,EOMONTH((H$2-0),0)))&gt;=(H$2-0))*((MIN(DATE(YEAR((H$2-0)),MONTH((H$2-0)),1)+DAY(Expenses!$E13)-1,EOMONTH((H$2-0),0)))&lt;=(H$3-0))*((MIN(DATE(YEAR((H$2-0)),MONTH((H$2-0)),1)+DAY(Expenses!$E13)-1,EOMONTH((H$2-0),0)))&gt;=Expenses!$E13)*((MIN(DATE(YEAR((H$2-0)),MONTH((H$2-0)),1)+DAY(Expenses!$E13)-1,EOMONTH((H$2-0),0)))&lt;=IF(Expenses!$F13="",DATE(9999,1,1),Expenses!$F13))+((MIN(EOMONTH((H$2-0),0)+DAY(Expenses!$E13),EOMONTH((H$2-0),1)))&gt;=(H$2-0))*((MIN(EOMONTH((H$2-0),0)+DAY(Expenses!$E13),EOMONTH((H$2-0),1)))&lt;=(H$3-0))*((MIN(EOMONTH((H$2-0),0)+DAY(Expenses!$E13),EOMONTH((H$2-0),1)))&gt;=Expenses!$E13)*((MIN(EOMONTH((H$2-0),0)+DAY(Expenses!$E13),EOMONTH((H$2-0),1)))&lt;=IF(Expenses!$F13="",DATE(9999,1,1),Expenses!$F13))+((MIN(EOMONTH((H$2-0),1)+DAY(Expenses!$E13),EOMONTH((H$2-0),2)))&gt;=(H$2-0))*((MIN(EOMONTH((H$2-0),1)+DAY(Expenses!$E13),EOMONTH((H$2-0),2)))&lt;=(H$3-0))*((MIN(EOMONTH((H$2-0),1)+DAY(Expenses!$E13),EOMONTH((H$2-0),2)))&gt;=Expenses!$E13)*((MIN(EOMONTH((H$2-0),1)+DAY(Expenses!$E13),EOMONTH((H$2-0),2)))&lt;=IF(Expenses!$F13="",DATE(9999,1,1),Expenses!$F13))),IF((Expenses!$E13&gt;=(H$2-0))*(Expenses!$E13&lt;=(H$3-0))=1,Expenses!$D13,0)))</f>
        <v/>
      </c>
      <c r="I37" s="22">
        <f>IF(OR(Expenses!$D13="",Expenses!$E13=""),0,IF(Expenses!$C13="Monthly",Expenses!$D13*(((MIN(DATE(YEAR((I$2-0)),MONTH((I$2-0)),1)+DAY(Expenses!$E13)-1,EOMONTH((I$2-0),0)))&gt;=(I$2-0))*((MIN(DATE(YEAR((I$2-0)),MONTH((I$2-0)),1)+DAY(Expenses!$E13)-1,EOMONTH((I$2-0),0)))&lt;=(I$3-0))*((MIN(DATE(YEAR((I$2-0)),MONTH((I$2-0)),1)+DAY(Expenses!$E13)-1,EOMONTH((I$2-0),0)))&gt;=Expenses!$E13)*((MIN(DATE(YEAR((I$2-0)),MONTH((I$2-0)),1)+DAY(Expenses!$E13)-1,EOMONTH((I$2-0),0)))&lt;=IF(Expenses!$F13="",DATE(9999,1,1),Expenses!$F13))+((MIN(EOMONTH((I$2-0),0)+DAY(Expenses!$E13),EOMONTH((I$2-0),1)))&gt;=(I$2-0))*((MIN(EOMONTH((I$2-0),0)+DAY(Expenses!$E13),EOMONTH((I$2-0),1)))&lt;=(I$3-0))*((MIN(EOMONTH((I$2-0),0)+DAY(Expenses!$E13),EOMONTH((I$2-0),1)))&gt;=Expenses!$E13)*((MIN(EOMONTH((I$2-0),0)+DAY(Expenses!$E13),EOMONTH((I$2-0),1)))&lt;=IF(Expenses!$F13="",DATE(9999,1,1),Expenses!$F13))+((MIN(EOMONTH((I$2-0),1)+DAY(Expenses!$E13),EOMONTH((I$2-0),2)))&gt;=(I$2-0))*((MIN(EOMONTH((I$2-0),1)+DAY(Expenses!$E13),EOMONTH((I$2-0),2)))&lt;=(I$3-0))*((MIN(EOMONTH((I$2-0),1)+DAY(Expenses!$E13),EOMONTH((I$2-0),2)))&gt;=Expenses!$E13)*((MIN(EOMONTH((I$2-0),1)+DAY(Expenses!$E13),EOMONTH((I$2-0),2)))&lt;=IF(Expenses!$F13="",DATE(9999,1,1),Expenses!$F13))),IF((Expenses!$E13&gt;=(I$2-0))*(Expenses!$E13&lt;=(I$3-0))=1,Expenses!$D13,0)))</f>
        <v/>
      </c>
      <c r="J37" s="22">
        <f>IF(OR(Expenses!$D13="",Expenses!$E13=""),0,IF(Expenses!$C13="Monthly",Expenses!$D13*(((MIN(DATE(YEAR((J$2-0)),MONTH((J$2-0)),1)+DAY(Expenses!$E13)-1,EOMONTH((J$2-0),0)))&gt;=(J$2-0))*((MIN(DATE(YEAR((J$2-0)),MONTH((J$2-0)),1)+DAY(Expenses!$E13)-1,EOMONTH((J$2-0),0)))&lt;=(J$3-0))*((MIN(DATE(YEAR((J$2-0)),MONTH((J$2-0)),1)+DAY(Expenses!$E13)-1,EOMONTH((J$2-0),0)))&gt;=Expenses!$E13)*((MIN(DATE(YEAR((J$2-0)),MONTH((J$2-0)),1)+DAY(Expenses!$E13)-1,EOMONTH((J$2-0),0)))&lt;=IF(Expenses!$F13="",DATE(9999,1,1),Expenses!$F13))+((MIN(EOMONTH((J$2-0),0)+DAY(Expenses!$E13),EOMONTH((J$2-0),1)))&gt;=(J$2-0))*((MIN(EOMONTH((J$2-0),0)+DAY(Expenses!$E13),EOMONTH((J$2-0),1)))&lt;=(J$3-0))*((MIN(EOMONTH((J$2-0),0)+DAY(Expenses!$E13),EOMONTH((J$2-0),1)))&gt;=Expenses!$E13)*((MIN(EOMONTH((J$2-0),0)+DAY(Expenses!$E13),EOMONTH((J$2-0),1)))&lt;=IF(Expenses!$F13="",DATE(9999,1,1),Expenses!$F13))+((MIN(EOMONTH((J$2-0),1)+DAY(Expenses!$E13),EOMONTH((J$2-0),2)))&gt;=(J$2-0))*((MIN(EOMONTH((J$2-0),1)+DAY(Expenses!$E13),EOMONTH((J$2-0),2)))&lt;=(J$3-0))*((MIN(EOMONTH((J$2-0),1)+DAY(Expenses!$E13),EOMONTH((J$2-0),2)))&gt;=Expenses!$E13)*((MIN(EOMONTH((J$2-0),1)+DAY(Expenses!$E13),EOMONTH((J$2-0),2)))&lt;=IF(Expenses!$F13="",DATE(9999,1,1),Expenses!$F13))),IF((Expenses!$E13&gt;=(J$2-0))*(Expenses!$E13&lt;=(J$3-0))=1,Expenses!$D13,0)))</f>
        <v/>
      </c>
      <c r="K37" s="22">
        <f>IF(OR(Expenses!$D13="",Expenses!$E13=""),0,IF(Expenses!$C13="Monthly",Expenses!$D13*(((MIN(DATE(YEAR((K$2-0)),MONTH((K$2-0)),1)+DAY(Expenses!$E13)-1,EOMONTH((K$2-0),0)))&gt;=(K$2-0))*((MIN(DATE(YEAR((K$2-0)),MONTH((K$2-0)),1)+DAY(Expenses!$E13)-1,EOMONTH((K$2-0),0)))&lt;=(K$3-0))*((MIN(DATE(YEAR((K$2-0)),MONTH((K$2-0)),1)+DAY(Expenses!$E13)-1,EOMONTH((K$2-0),0)))&gt;=Expenses!$E13)*((MIN(DATE(YEAR((K$2-0)),MONTH((K$2-0)),1)+DAY(Expenses!$E13)-1,EOMONTH((K$2-0),0)))&lt;=IF(Expenses!$F13="",DATE(9999,1,1),Expenses!$F13))+((MIN(EOMONTH((K$2-0),0)+DAY(Expenses!$E13),EOMONTH((K$2-0),1)))&gt;=(K$2-0))*((MIN(EOMONTH((K$2-0),0)+DAY(Expenses!$E13),EOMONTH((K$2-0),1)))&lt;=(K$3-0))*((MIN(EOMONTH((K$2-0),0)+DAY(Expenses!$E13),EOMONTH((K$2-0),1)))&gt;=Expenses!$E13)*((MIN(EOMONTH((K$2-0),0)+DAY(Expenses!$E13),EOMONTH((K$2-0),1)))&lt;=IF(Expenses!$F13="",DATE(9999,1,1),Expenses!$F13))+((MIN(EOMONTH((K$2-0),1)+DAY(Expenses!$E13),EOMONTH((K$2-0),2)))&gt;=(K$2-0))*((MIN(EOMONTH((K$2-0),1)+DAY(Expenses!$E13),EOMONTH((K$2-0),2)))&lt;=(K$3-0))*((MIN(EOMONTH((K$2-0),1)+DAY(Expenses!$E13),EOMONTH((K$2-0),2)))&gt;=Expenses!$E13)*((MIN(EOMONTH((K$2-0),1)+DAY(Expenses!$E13),EOMONTH((K$2-0),2)))&lt;=IF(Expenses!$F13="",DATE(9999,1,1),Expenses!$F13))),IF((Expenses!$E13&gt;=(K$2-0))*(Expenses!$E13&lt;=(K$3-0))=1,Expenses!$D13,0)))</f>
        <v/>
      </c>
      <c r="L37" s="22">
        <f>IF(OR(Expenses!$D13="",Expenses!$E13=""),0,IF(Expenses!$C13="Monthly",Expenses!$D13*(((MIN(DATE(YEAR((L$2-0)),MONTH((L$2-0)),1)+DAY(Expenses!$E13)-1,EOMONTH((L$2-0),0)))&gt;=(L$2-0))*((MIN(DATE(YEAR((L$2-0)),MONTH((L$2-0)),1)+DAY(Expenses!$E13)-1,EOMONTH((L$2-0),0)))&lt;=(L$3-0))*((MIN(DATE(YEAR((L$2-0)),MONTH((L$2-0)),1)+DAY(Expenses!$E13)-1,EOMONTH((L$2-0),0)))&gt;=Expenses!$E13)*((MIN(DATE(YEAR((L$2-0)),MONTH((L$2-0)),1)+DAY(Expenses!$E13)-1,EOMONTH((L$2-0),0)))&lt;=IF(Expenses!$F13="",DATE(9999,1,1),Expenses!$F13))+((MIN(EOMONTH((L$2-0),0)+DAY(Expenses!$E13),EOMONTH((L$2-0),1)))&gt;=(L$2-0))*((MIN(EOMONTH((L$2-0),0)+DAY(Expenses!$E13),EOMONTH((L$2-0),1)))&lt;=(L$3-0))*((MIN(EOMONTH((L$2-0),0)+DAY(Expenses!$E13),EOMONTH((L$2-0),1)))&gt;=Expenses!$E13)*((MIN(EOMONTH((L$2-0),0)+DAY(Expenses!$E13),EOMONTH((L$2-0),1)))&lt;=IF(Expenses!$F13="",DATE(9999,1,1),Expenses!$F13))+((MIN(EOMONTH((L$2-0),1)+DAY(Expenses!$E13),EOMONTH((L$2-0),2)))&gt;=(L$2-0))*((MIN(EOMONTH((L$2-0),1)+DAY(Expenses!$E13),EOMONTH((L$2-0),2)))&lt;=(L$3-0))*((MIN(EOMONTH((L$2-0),1)+DAY(Expenses!$E13),EOMONTH((L$2-0),2)))&gt;=Expenses!$E13)*((MIN(EOMONTH((L$2-0),1)+DAY(Expenses!$E13),EOMONTH((L$2-0),2)))&lt;=IF(Expenses!$F13="",DATE(9999,1,1),Expenses!$F13))),IF((Expenses!$E13&gt;=(L$2-0))*(Expenses!$E13&lt;=(L$3-0))=1,Expenses!$D13,0)))</f>
        <v/>
      </c>
      <c r="M37" s="22">
        <f>IF(OR(Expenses!$D13="",Expenses!$E13=""),0,IF(Expenses!$C13="Monthly",Expenses!$D13*(((MIN(DATE(YEAR((M$2-0)),MONTH((M$2-0)),1)+DAY(Expenses!$E13)-1,EOMONTH((M$2-0),0)))&gt;=(M$2-0))*((MIN(DATE(YEAR((M$2-0)),MONTH((M$2-0)),1)+DAY(Expenses!$E13)-1,EOMONTH((M$2-0),0)))&lt;=(M$3-0))*((MIN(DATE(YEAR((M$2-0)),MONTH((M$2-0)),1)+DAY(Expenses!$E13)-1,EOMONTH((M$2-0),0)))&gt;=Expenses!$E13)*((MIN(DATE(YEAR((M$2-0)),MONTH((M$2-0)),1)+DAY(Expenses!$E13)-1,EOMONTH((M$2-0),0)))&lt;=IF(Expenses!$F13="",DATE(9999,1,1),Expenses!$F13))+((MIN(EOMONTH((M$2-0),0)+DAY(Expenses!$E13),EOMONTH((M$2-0),1)))&gt;=(M$2-0))*((MIN(EOMONTH((M$2-0),0)+DAY(Expenses!$E13),EOMONTH((M$2-0),1)))&lt;=(M$3-0))*((MIN(EOMONTH((M$2-0),0)+DAY(Expenses!$E13),EOMONTH((M$2-0),1)))&gt;=Expenses!$E13)*((MIN(EOMONTH((M$2-0),0)+DAY(Expenses!$E13),EOMONTH((M$2-0),1)))&lt;=IF(Expenses!$F13="",DATE(9999,1,1),Expenses!$F13))+((MIN(EOMONTH((M$2-0),1)+DAY(Expenses!$E13),EOMONTH((M$2-0),2)))&gt;=(M$2-0))*((MIN(EOMONTH((M$2-0),1)+DAY(Expenses!$E13),EOMONTH((M$2-0),2)))&lt;=(M$3-0))*((MIN(EOMONTH((M$2-0),1)+DAY(Expenses!$E13),EOMONTH((M$2-0),2)))&gt;=Expenses!$E13)*((MIN(EOMONTH((M$2-0),1)+DAY(Expenses!$E13),EOMONTH((M$2-0),2)))&lt;=IF(Expenses!$F13="",DATE(9999,1,1),Expenses!$F13))),IF((Expenses!$E13&gt;=(M$2-0))*(Expenses!$E13&lt;=(M$3-0))=1,Expenses!$D13,0)))</f>
        <v/>
      </c>
      <c r="N37" s="22">
        <f>IF(OR(Expenses!$D13="",Expenses!$E13=""),0,IF(Expenses!$C13="Monthly",Expenses!$D13*(((MIN(DATE(YEAR((N$2-0)),MONTH((N$2-0)),1)+DAY(Expenses!$E13)-1,EOMONTH((N$2-0),0)))&gt;=(N$2-0))*((MIN(DATE(YEAR((N$2-0)),MONTH((N$2-0)),1)+DAY(Expenses!$E13)-1,EOMONTH((N$2-0),0)))&lt;=(N$3-0))*((MIN(DATE(YEAR((N$2-0)),MONTH((N$2-0)),1)+DAY(Expenses!$E13)-1,EOMONTH((N$2-0),0)))&gt;=Expenses!$E13)*((MIN(DATE(YEAR((N$2-0)),MONTH((N$2-0)),1)+DAY(Expenses!$E13)-1,EOMONTH((N$2-0),0)))&lt;=IF(Expenses!$F13="",DATE(9999,1,1),Expenses!$F13))+((MIN(EOMONTH((N$2-0),0)+DAY(Expenses!$E13),EOMONTH((N$2-0),1)))&gt;=(N$2-0))*((MIN(EOMONTH((N$2-0),0)+DAY(Expenses!$E13),EOMONTH((N$2-0),1)))&lt;=(N$3-0))*((MIN(EOMONTH((N$2-0),0)+DAY(Expenses!$E13),EOMONTH((N$2-0),1)))&gt;=Expenses!$E13)*((MIN(EOMONTH((N$2-0),0)+DAY(Expenses!$E13),EOMONTH((N$2-0),1)))&lt;=IF(Expenses!$F13="",DATE(9999,1,1),Expenses!$F13))+((MIN(EOMONTH((N$2-0),1)+DAY(Expenses!$E13),EOMONTH((N$2-0),2)))&gt;=(N$2-0))*((MIN(EOMONTH((N$2-0),1)+DAY(Expenses!$E13),EOMONTH((N$2-0),2)))&lt;=(N$3-0))*((MIN(EOMONTH((N$2-0),1)+DAY(Expenses!$E13),EOMONTH((N$2-0),2)))&gt;=Expenses!$E13)*((MIN(EOMONTH((N$2-0),1)+DAY(Expenses!$E13),EOMONTH((N$2-0),2)))&lt;=IF(Expenses!$F13="",DATE(9999,1,1),Expenses!$F13))),IF((Expenses!$E13&gt;=(N$2-0))*(Expenses!$E13&lt;=(N$3-0))=1,Expenses!$D13,0)))</f>
        <v/>
      </c>
      <c r="O37" s="22">
        <f>IF(OR(Expenses!$D13="",Expenses!$E13=""),0,IF(Expenses!$C13="Monthly",Expenses!$D13*(((MIN(DATE(YEAR((O$2-0)),MONTH((O$2-0)),1)+DAY(Expenses!$E13)-1,EOMONTH((O$2-0),0)))&gt;=(O$2-0))*((MIN(DATE(YEAR((O$2-0)),MONTH((O$2-0)),1)+DAY(Expenses!$E13)-1,EOMONTH((O$2-0),0)))&lt;=(O$3-0))*((MIN(DATE(YEAR((O$2-0)),MONTH((O$2-0)),1)+DAY(Expenses!$E13)-1,EOMONTH((O$2-0),0)))&gt;=Expenses!$E13)*((MIN(DATE(YEAR((O$2-0)),MONTH((O$2-0)),1)+DAY(Expenses!$E13)-1,EOMONTH((O$2-0),0)))&lt;=IF(Expenses!$F13="",DATE(9999,1,1),Expenses!$F13))+((MIN(EOMONTH((O$2-0),0)+DAY(Expenses!$E13),EOMONTH((O$2-0),1)))&gt;=(O$2-0))*((MIN(EOMONTH((O$2-0),0)+DAY(Expenses!$E13),EOMONTH((O$2-0),1)))&lt;=(O$3-0))*((MIN(EOMONTH((O$2-0),0)+DAY(Expenses!$E13),EOMONTH((O$2-0),1)))&gt;=Expenses!$E13)*((MIN(EOMONTH((O$2-0),0)+DAY(Expenses!$E13),EOMONTH((O$2-0),1)))&lt;=IF(Expenses!$F13="",DATE(9999,1,1),Expenses!$F13))+((MIN(EOMONTH((O$2-0),1)+DAY(Expenses!$E13),EOMONTH((O$2-0),2)))&gt;=(O$2-0))*((MIN(EOMONTH((O$2-0),1)+DAY(Expenses!$E13),EOMONTH((O$2-0),2)))&lt;=(O$3-0))*((MIN(EOMONTH((O$2-0),1)+DAY(Expenses!$E13),EOMONTH((O$2-0),2)))&gt;=Expenses!$E13)*((MIN(EOMONTH((O$2-0),1)+DAY(Expenses!$E13),EOMONTH((O$2-0),2)))&lt;=IF(Expenses!$F13="",DATE(9999,1,1),Expenses!$F13))),IF((Expenses!$E13&gt;=(O$2-0))*(Expenses!$E13&lt;=(O$3-0))=1,Expenses!$D13,0)))</f>
        <v/>
      </c>
      <c r="Q37" s="22">
        <f>IF(OR(Expenses!$D13="",Expenses!$E13=""),0,IF(Expenses!$C13="Monthly",Expenses!$D13*(((MIN(DATE(YEAR((Q$2-0)),MONTH((Q$2-0)),1)+DAY(Expenses!$E13)-1,EOMONTH((Q$2-0),0)))&gt;=(Q$2-0))*((MIN(DATE(YEAR((Q$2-0)),MONTH((Q$2-0)),1)+DAY(Expenses!$E13)-1,EOMONTH((Q$2-0),0)))&lt;=(Q$3-0))*((MIN(DATE(YEAR((Q$2-0)),MONTH((Q$2-0)),1)+DAY(Expenses!$E13)-1,EOMONTH((Q$2-0),0)))&gt;=Expenses!$E13)*((MIN(DATE(YEAR((Q$2-0)),MONTH((Q$2-0)),1)+DAY(Expenses!$E13)-1,EOMONTH((Q$2-0),0)))&lt;=IF(Expenses!$F13="",DATE(9999,1,1),Expenses!$F13))+((MIN(EOMONTH((Q$2-0),0)+DAY(Expenses!$E13),EOMONTH((Q$2-0),1)))&gt;=(Q$2-0))*((MIN(EOMONTH((Q$2-0),0)+DAY(Expenses!$E13),EOMONTH((Q$2-0),1)))&lt;=(Q$3-0))*((MIN(EOMONTH((Q$2-0),0)+DAY(Expenses!$E13),EOMONTH((Q$2-0),1)))&gt;=Expenses!$E13)*((MIN(EOMONTH((Q$2-0),0)+DAY(Expenses!$E13),EOMONTH((Q$2-0),1)))&lt;=IF(Expenses!$F13="",DATE(9999,1,1),Expenses!$F13))+((MIN(EOMONTH((Q$2-0),1)+DAY(Expenses!$E13),EOMONTH((Q$2-0),2)))&gt;=(Q$2-0))*((MIN(EOMONTH((Q$2-0),1)+DAY(Expenses!$E13),EOMONTH((Q$2-0),2)))&lt;=(Q$3-0))*((MIN(EOMONTH((Q$2-0),1)+DAY(Expenses!$E13),EOMONTH((Q$2-0),2)))&gt;=Expenses!$E13)*((MIN(EOMONTH((Q$2-0),1)+DAY(Expenses!$E13),EOMONTH((Q$2-0),2)))&lt;=IF(Expenses!$F13="",DATE(9999,1,1),Expenses!$F13))),IF((Expenses!$E13&gt;=(Q$2-0))*(Expenses!$E13&lt;=(Q$3-0))=1,Expenses!$D13,0)))</f>
        <v/>
      </c>
      <c r="R37" s="22">
        <f>IF(OR(Expenses!$D13="",Expenses!$E13=""),0,IF(Expenses!$C13="Monthly",Expenses!$D13*(((MIN(DATE(YEAR((R$2-0)),MONTH((R$2-0)),1)+DAY(Expenses!$E13)-1,EOMONTH((R$2-0),0)))&gt;=(R$2-0))*((MIN(DATE(YEAR((R$2-0)),MONTH((R$2-0)),1)+DAY(Expenses!$E13)-1,EOMONTH((R$2-0),0)))&lt;=(R$3-0))*((MIN(DATE(YEAR((R$2-0)),MONTH((R$2-0)),1)+DAY(Expenses!$E13)-1,EOMONTH((R$2-0),0)))&gt;=Expenses!$E13)*((MIN(DATE(YEAR((R$2-0)),MONTH((R$2-0)),1)+DAY(Expenses!$E13)-1,EOMONTH((R$2-0),0)))&lt;=IF(Expenses!$F13="",DATE(9999,1,1),Expenses!$F13))+((MIN(EOMONTH((R$2-0),0)+DAY(Expenses!$E13),EOMONTH((R$2-0),1)))&gt;=(R$2-0))*((MIN(EOMONTH((R$2-0),0)+DAY(Expenses!$E13),EOMONTH((R$2-0),1)))&lt;=(R$3-0))*((MIN(EOMONTH((R$2-0),0)+DAY(Expenses!$E13),EOMONTH((R$2-0),1)))&gt;=Expenses!$E13)*((MIN(EOMONTH((R$2-0),0)+DAY(Expenses!$E13),EOMONTH((R$2-0),1)))&lt;=IF(Expenses!$F13="",DATE(9999,1,1),Expenses!$F13))+((MIN(EOMONTH((R$2-0),1)+DAY(Expenses!$E13),EOMONTH((R$2-0),2)))&gt;=(R$2-0))*((MIN(EOMONTH((R$2-0),1)+DAY(Expenses!$E13),EOMONTH((R$2-0),2)))&lt;=(R$3-0))*((MIN(EOMONTH((R$2-0),1)+DAY(Expenses!$E13),EOMONTH((R$2-0),2)))&gt;=Expenses!$E13)*((MIN(EOMONTH((R$2-0),1)+DAY(Expenses!$E13),EOMONTH((R$2-0),2)))&lt;=IF(Expenses!$F13="",DATE(9999,1,1),Expenses!$F13))),IF((Expenses!$E13&gt;=(R$2-0))*(Expenses!$E13&lt;=(R$3-0))=1,Expenses!$D13,0)))</f>
        <v/>
      </c>
      <c r="S37" s="22">
        <f>IF(OR(Expenses!$D13="",Expenses!$E13=""),0,IF(Expenses!$C13="Monthly",Expenses!$D13*(((MIN(DATE(YEAR((S$2-0)),MONTH((S$2-0)),1)+DAY(Expenses!$E13)-1,EOMONTH((S$2-0),0)))&gt;=(S$2-0))*((MIN(DATE(YEAR((S$2-0)),MONTH((S$2-0)),1)+DAY(Expenses!$E13)-1,EOMONTH((S$2-0),0)))&lt;=(S$3-0))*((MIN(DATE(YEAR((S$2-0)),MONTH((S$2-0)),1)+DAY(Expenses!$E13)-1,EOMONTH((S$2-0),0)))&gt;=Expenses!$E13)*((MIN(DATE(YEAR((S$2-0)),MONTH((S$2-0)),1)+DAY(Expenses!$E13)-1,EOMONTH((S$2-0),0)))&lt;=IF(Expenses!$F13="",DATE(9999,1,1),Expenses!$F13))+((MIN(EOMONTH((S$2-0),0)+DAY(Expenses!$E13),EOMONTH((S$2-0),1)))&gt;=(S$2-0))*((MIN(EOMONTH((S$2-0),0)+DAY(Expenses!$E13),EOMONTH((S$2-0),1)))&lt;=(S$3-0))*((MIN(EOMONTH((S$2-0),0)+DAY(Expenses!$E13),EOMONTH((S$2-0),1)))&gt;=Expenses!$E13)*((MIN(EOMONTH((S$2-0),0)+DAY(Expenses!$E13),EOMONTH((S$2-0),1)))&lt;=IF(Expenses!$F13="",DATE(9999,1,1),Expenses!$F13))+((MIN(EOMONTH((S$2-0),1)+DAY(Expenses!$E13),EOMONTH((S$2-0),2)))&gt;=(S$2-0))*((MIN(EOMONTH((S$2-0),1)+DAY(Expenses!$E13),EOMONTH((S$2-0),2)))&lt;=(S$3-0))*((MIN(EOMONTH((S$2-0),1)+DAY(Expenses!$E13),EOMONTH((S$2-0),2)))&gt;=Expenses!$E13)*((MIN(EOMONTH((S$2-0),1)+DAY(Expenses!$E13),EOMONTH((S$2-0),2)))&lt;=IF(Expenses!$F13="",DATE(9999,1,1),Expenses!$F13))),IF((Expenses!$E13&gt;=(S$2-0))*(Expenses!$E13&lt;=(S$3-0))=1,Expenses!$D13,0)))</f>
        <v/>
      </c>
      <c r="T37" s="22">
        <f>IF(OR(Expenses!$D13="",Expenses!$E13=""),0,IF(Expenses!$C13="Monthly",Expenses!$D13*(((MIN(DATE(YEAR((T$2-0)),MONTH((T$2-0)),1)+DAY(Expenses!$E13)-1,EOMONTH((T$2-0),0)))&gt;=(T$2-0))*((MIN(DATE(YEAR((T$2-0)),MONTH((T$2-0)),1)+DAY(Expenses!$E13)-1,EOMONTH((T$2-0),0)))&lt;=(T$3-0))*((MIN(DATE(YEAR((T$2-0)),MONTH((T$2-0)),1)+DAY(Expenses!$E13)-1,EOMONTH((T$2-0),0)))&gt;=Expenses!$E13)*((MIN(DATE(YEAR((T$2-0)),MONTH((T$2-0)),1)+DAY(Expenses!$E13)-1,EOMONTH((T$2-0),0)))&lt;=IF(Expenses!$F13="",DATE(9999,1,1),Expenses!$F13))+((MIN(EOMONTH((T$2-0),0)+DAY(Expenses!$E13),EOMONTH((T$2-0),1)))&gt;=(T$2-0))*((MIN(EOMONTH((T$2-0),0)+DAY(Expenses!$E13),EOMONTH((T$2-0),1)))&lt;=(T$3-0))*((MIN(EOMONTH((T$2-0),0)+DAY(Expenses!$E13),EOMONTH((T$2-0),1)))&gt;=Expenses!$E13)*((MIN(EOMONTH((T$2-0),0)+DAY(Expenses!$E13),EOMONTH((T$2-0),1)))&lt;=IF(Expenses!$F13="",DATE(9999,1,1),Expenses!$F13))+((MIN(EOMONTH((T$2-0),1)+DAY(Expenses!$E13),EOMONTH((T$2-0),2)))&gt;=(T$2-0))*((MIN(EOMONTH((T$2-0),1)+DAY(Expenses!$E13),EOMONTH((T$2-0),2)))&lt;=(T$3-0))*((MIN(EOMONTH((T$2-0),1)+DAY(Expenses!$E13),EOMONTH((T$2-0),2)))&gt;=Expenses!$E13)*((MIN(EOMONTH((T$2-0),1)+DAY(Expenses!$E13),EOMONTH((T$2-0),2)))&lt;=IF(Expenses!$F13="",DATE(9999,1,1),Expenses!$F13))),IF((Expenses!$E13&gt;=(T$2-0))*(Expenses!$E13&lt;=(T$3-0))=1,Expenses!$D13,0)))</f>
        <v/>
      </c>
      <c r="U37" s="22">
        <f>IF(OR(Expenses!$D13="",Expenses!$E13=""),0,IF(Expenses!$C13="Monthly",Expenses!$D13*(((MIN(DATE(YEAR((U$2-0)),MONTH((U$2-0)),1)+DAY(Expenses!$E13)-1,EOMONTH((U$2-0),0)))&gt;=(U$2-0))*((MIN(DATE(YEAR((U$2-0)),MONTH((U$2-0)),1)+DAY(Expenses!$E13)-1,EOMONTH((U$2-0),0)))&lt;=(U$3-0))*((MIN(DATE(YEAR((U$2-0)),MONTH((U$2-0)),1)+DAY(Expenses!$E13)-1,EOMONTH((U$2-0),0)))&gt;=Expenses!$E13)*((MIN(DATE(YEAR((U$2-0)),MONTH((U$2-0)),1)+DAY(Expenses!$E13)-1,EOMONTH((U$2-0),0)))&lt;=IF(Expenses!$F13="",DATE(9999,1,1),Expenses!$F13))+((MIN(EOMONTH((U$2-0),0)+DAY(Expenses!$E13),EOMONTH((U$2-0),1)))&gt;=(U$2-0))*((MIN(EOMONTH((U$2-0),0)+DAY(Expenses!$E13),EOMONTH((U$2-0),1)))&lt;=(U$3-0))*((MIN(EOMONTH((U$2-0),0)+DAY(Expenses!$E13),EOMONTH((U$2-0),1)))&gt;=Expenses!$E13)*((MIN(EOMONTH((U$2-0),0)+DAY(Expenses!$E13),EOMONTH((U$2-0),1)))&lt;=IF(Expenses!$F13="",DATE(9999,1,1),Expenses!$F13))+((MIN(EOMONTH((U$2-0),1)+DAY(Expenses!$E13),EOMONTH((U$2-0),2)))&gt;=(U$2-0))*((MIN(EOMONTH((U$2-0),1)+DAY(Expenses!$E13),EOMONTH((U$2-0),2)))&lt;=(U$3-0))*((MIN(EOMONTH((U$2-0),1)+DAY(Expenses!$E13),EOMONTH((U$2-0),2)))&gt;=Expenses!$E13)*((MIN(EOMONTH((U$2-0),1)+DAY(Expenses!$E13),EOMONTH((U$2-0),2)))&lt;=IF(Expenses!$F13="",DATE(9999,1,1),Expenses!$F13))),IF((Expenses!$E13&gt;=(U$2-0))*(Expenses!$E13&lt;=(U$3-0))=1,Expenses!$D13,0)))</f>
        <v/>
      </c>
      <c r="V37" s="22">
        <f>IF(OR(Expenses!$D13="",Expenses!$E13=""),0,IF(Expenses!$C13="Monthly",Expenses!$D13*(((MIN(DATE(YEAR((V$2-0)),MONTH((V$2-0)),1)+DAY(Expenses!$E13)-1,EOMONTH((V$2-0),0)))&gt;=(V$2-0))*((MIN(DATE(YEAR((V$2-0)),MONTH((V$2-0)),1)+DAY(Expenses!$E13)-1,EOMONTH((V$2-0),0)))&lt;=(V$3-0))*((MIN(DATE(YEAR((V$2-0)),MONTH((V$2-0)),1)+DAY(Expenses!$E13)-1,EOMONTH((V$2-0),0)))&gt;=Expenses!$E13)*((MIN(DATE(YEAR((V$2-0)),MONTH((V$2-0)),1)+DAY(Expenses!$E13)-1,EOMONTH((V$2-0),0)))&lt;=IF(Expenses!$F13="",DATE(9999,1,1),Expenses!$F13))+((MIN(EOMONTH((V$2-0),0)+DAY(Expenses!$E13),EOMONTH((V$2-0),1)))&gt;=(V$2-0))*((MIN(EOMONTH((V$2-0),0)+DAY(Expenses!$E13),EOMONTH((V$2-0),1)))&lt;=(V$3-0))*((MIN(EOMONTH((V$2-0),0)+DAY(Expenses!$E13),EOMONTH((V$2-0),1)))&gt;=Expenses!$E13)*((MIN(EOMONTH((V$2-0),0)+DAY(Expenses!$E13),EOMONTH((V$2-0),1)))&lt;=IF(Expenses!$F13="",DATE(9999,1,1),Expenses!$F13))+((MIN(EOMONTH((V$2-0),1)+DAY(Expenses!$E13),EOMONTH((V$2-0),2)))&gt;=(V$2-0))*((MIN(EOMONTH((V$2-0),1)+DAY(Expenses!$E13),EOMONTH((V$2-0),2)))&lt;=(V$3-0))*((MIN(EOMONTH((V$2-0),1)+DAY(Expenses!$E13),EOMONTH((V$2-0),2)))&gt;=Expenses!$E13)*((MIN(EOMONTH((V$2-0),1)+DAY(Expenses!$E13),EOMONTH((V$2-0),2)))&lt;=IF(Expenses!$F13="",DATE(9999,1,1),Expenses!$F13))),IF((Expenses!$E13&gt;=(V$2-0))*(Expenses!$E13&lt;=(V$3-0))=1,Expenses!$D13,0)))</f>
        <v/>
      </c>
      <c r="W37" s="22">
        <f>IF(OR(Expenses!$D13="",Expenses!$E13=""),0,IF(Expenses!$C13="Monthly",Expenses!$D13*(((MIN(DATE(YEAR((W$2-0)),MONTH((W$2-0)),1)+DAY(Expenses!$E13)-1,EOMONTH((W$2-0),0)))&gt;=(W$2-0))*((MIN(DATE(YEAR((W$2-0)),MONTH((W$2-0)),1)+DAY(Expenses!$E13)-1,EOMONTH((W$2-0),0)))&lt;=(W$3-0))*((MIN(DATE(YEAR((W$2-0)),MONTH((W$2-0)),1)+DAY(Expenses!$E13)-1,EOMONTH((W$2-0),0)))&gt;=Expenses!$E13)*((MIN(DATE(YEAR((W$2-0)),MONTH((W$2-0)),1)+DAY(Expenses!$E13)-1,EOMONTH((W$2-0),0)))&lt;=IF(Expenses!$F13="",DATE(9999,1,1),Expenses!$F13))+((MIN(EOMONTH((W$2-0),0)+DAY(Expenses!$E13),EOMONTH((W$2-0),1)))&gt;=(W$2-0))*((MIN(EOMONTH((W$2-0),0)+DAY(Expenses!$E13),EOMONTH((W$2-0),1)))&lt;=(W$3-0))*((MIN(EOMONTH((W$2-0),0)+DAY(Expenses!$E13),EOMONTH((W$2-0),1)))&gt;=Expenses!$E13)*((MIN(EOMONTH((W$2-0),0)+DAY(Expenses!$E13),EOMONTH((W$2-0),1)))&lt;=IF(Expenses!$F13="",DATE(9999,1,1),Expenses!$F13))+((MIN(EOMONTH((W$2-0),1)+DAY(Expenses!$E13),EOMONTH((W$2-0),2)))&gt;=(W$2-0))*((MIN(EOMONTH((W$2-0),1)+DAY(Expenses!$E13),EOMONTH((W$2-0),2)))&lt;=(W$3-0))*((MIN(EOMONTH((W$2-0),1)+DAY(Expenses!$E13),EOMONTH((W$2-0),2)))&gt;=Expenses!$E13)*((MIN(EOMONTH((W$2-0),1)+DAY(Expenses!$E13),EOMONTH((W$2-0),2)))&lt;=IF(Expenses!$F13="",DATE(9999,1,1),Expenses!$F13))),IF((Expenses!$E13&gt;=(W$2-0))*(Expenses!$E13&lt;=(W$3-0))=1,Expenses!$D13,0)))</f>
        <v/>
      </c>
      <c r="X37" s="22">
        <f>IF(OR(Expenses!$D13="",Expenses!$E13=""),0,IF(Expenses!$C13="Monthly",Expenses!$D13*(((MIN(DATE(YEAR((X$2-0)),MONTH((X$2-0)),1)+DAY(Expenses!$E13)-1,EOMONTH((X$2-0),0)))&gt;=(X$2-0))*((MIN(DATE(YEAR((X$2-0)),MONTH((X$2-0)),1)+DAY(Expenses!$E13)-1,EOMONTH((X$2-0),0)))&lt;=(X$3-0))*((MIN(DATE(YEAR((X$2-0)),MONTH((X$2-0)),1)+DAY(Expenses!$E13)-1,EOMONTH((X$2-0),0)))&gt;=Expenses!$E13)*((MIN(DATE(YEAR((X$2-0)),MONTH((X$2-0)),1)+DAY(Expenses!$E13)-1,EOMONTH((X$2-0),0)))&lt;=IF(Expenses!$F13="",DATE(9999,1,1),Expenses!$F13))+((MIN(EOMONTH((X$2-0),0)+DAY(Expenses!$E13),EOMONTH((X$2-0),1)))&gt;=(X$2-0))*((MIN(EOMONTH((X$2-0),0)+DAY(Expenses!$E13),EOMONTH((X$2-0),1)))&lt;=(X$3-0))*((MIN(EOMONTH((X$2-0),0)+DAY(Expenses!$E13),EOMONTH((X$2-0),1)))&gt;=Expenses!$E13)*((MIN(EOMONTH((X$2-0),0)+DAY(Expenses!$E13),EOMONTH((X$2-0),1)))&lt;=IF(Expenses!$F13="",DATE(9999,1,1),Expenses!$F13))+((MIN(EOMONTH((X$2-0),1)+DAY(Expenses!$E13),EOMONTH((X$2-0),2)))&gt;=(X$2-0))*((MIN(EOMONTH((X$2-0),1)+DAY(Expenses!$E13),EOMONTH((X$2-0),2)))&lt;=(X$3-0))*((MIN(EOMONTH((X$2-0),1)+DAY(Expenses!$E13),EOMONTH((X$2-0),2)))&gt;=Expenses!$E13)*((MIN(EOMONTH((X$2-0),1)+DAY(Expenses!$E13),EOMONTH((X$2-0),2)))&lt;=IF(Expenses!$F13="",DATE(9999,1,1),Expenses!$F13))),IF((Expenses!$E13&gt;=(X$2-0))*(Expenses!$E13&lt;=(X$3-0))=1,Expenses!$D13,0)))</f>
        <v/>
      </c>
      <c r="Y37" s="22">
        <f>IF(OR(Expenses!$D13="",Expenses!$E13=""),0,IF(Expenses!$C13="Monthly",Expenses!$D13*(((MIN(DATE(YEAR((Y$2-0)),MONTH((Y$2-0)),1)+DAY(Expenses!$E13)-1,EOMONTH((Y$2-0),0)))&gt;=(Y$2-0))*((MIN(DATE(YEAR((Y$2-0)),MONTH((Y$2-0)),1)+DAY(Expenses!$E13)-1,EOMONTH((Y$2-0),0)))&lt;=(Y$3-0))*((MIN(DATE(YEAR((Y$2-0)),MONTH((Y$2-0)),1)+DAY(Expenses!$E13)-1,EOMONTH((Y$2-0),0)))&gt;=Expenses!$E13)*((MIN(DATE(YEAR((Y$2-0)),MONTH((Y$2-0)),1)+DAY(Expenses!$E13)-1,EOMONTH((Y$2-0),0)))&lt;=IF(Expenses!$F13="",DATE(9999,1,1),Expenses!$F13))+((MIN(EOMONTH((Y$2-0),0)+DAY(Expenses!$E13),EOMONTH((Y$2-0),1)))&gt;=(Y$2-0))*((MIN(EOMONTH((Y$2-0),0)+DAY(Expenses!$E13),EOMONTH((Y$2-0),1)))&lt;=(Y$3-0))*((MIN(EOMONTH((Y$2-0),0)+DAY(Expenses!$E13),EOMONTH((Y$2-0),1)))&gt;=Expenses!$E13)*((MIN(EOMONTH((Y$2-0),0)+DAY(Expenses!$E13),EOMONTH((Y$2-0),1)))&lt;=IF(Expenses!$F13="",DATE(9999,1,1),Expenses!$F13))+((MIN(EOMONTH((Y$2-0),1)+DAY(Expenses!$E13),EOMONTH((Y$2-0),2)))&gt;=(Y$2-0))*((MIN(EOMONTH((Y$2-0),1)+DAY(Expenses!$E13),EOMONTH((Y$2-0),2)))&lt;=(Y$3-0))*((MIN(EOMONTH((Y$2-0),1)+DAY(Expenses!$E13),EOMONTH((Y$2-0),2)))&gt;=Expenses!$E13)*((MIN(EOMONTH((Y$2-0),1)+DAY(Expenses!$E13),EOMONTH((Y$2-0),2)))&lt;=IF(Expenses!$F13="",DATE(9999,1,1),Expenses!$F13))),IF((Expenses!$E13&gt;=(Y$2-0))*(Expenses!$E13&lt;=(Y$3-0))=1,Expenses!$D13,0)))</f>
        <v/>
      </c>
      <c r="Z37" s="22">
        <f>IF(OR(Expenses!$D13="",Expenses!$E13=""),0,IF(Expenses!$C13="Monthly",Expenses!$D13*(((MIN(DATE(YEAR((Z$2-0)),MONTH((Z$2-0)),1)+DAY(Expenses!$E13)-1,EOMONTH((Z$2-0),0)))&gt;=(Z$2-0))*((MIN(DATE(YEAR((Z$2-0)),MONTH((Z$2-0)),1)+DAY(Expenses!$E13)-1,EOMONTH((Z$2-0),0)))&lt;=(Z$3-0))*((MIN(DATE(YEAR((Z$2-0)),MONTH((Z$2-0)),1)+DAY(Expenses!$E13)-1,EOMONTH((Z$2-0),0)))&gt;=Expenses!$E13)*((MIN(DATE(YEAR((Z$2-0)),MONTH((Z$2-0)),1)+DAY(Expenses!$E13)-1,EOMONTH((Z$2-0),0)))&lt;=IF(Expenses!$F13="",DATE(9999,1,1),Expenses!$F13))+((MIN(EOMONTH((Z$2-0),0)+DAY(Expenses!$E13),EOMONTH((Z$2-0),1)))&gt;=(Z$2-0))*((MIN(EOMONTH((Z$2-0),0)+DAY(Expenses!$E13),EOMONTH((Z$2-0),1)))&lt;=(Z$3-0))*((MIN(EOMONTH((Z$2-0),0)+DAY(Expenses!$E13),EOMONTH((Z$2-0),1)))&gt;=Expenses!$E13)*((MIN(EOMONTH((Z$2-0),0)+DAY(Expenses!$E13),EOMONTH((Z$2-0),1)))&lt;=IF(Expenses!$F13="",DATE(9999,1,1),Expenses!$F13))+((MIN(EOMONTH((Z$2-0),1)+DAY(Expenses!$E13),EOMONTH((Z$2-0),2)))&gt;=(Z$2-0))*((MIN(EOMONTH((Z$2-0),1)+DAY(Expenses!$E13),EOMONTH((Z$2-0),2)))&lt;=(Z$3-0))*((MIN(EOMONTH((Z$2-0),1)+DAY(Expenses!$E13),EOMONTH((Z$2-0),2)))&gt;=Expenses!$E13)*((MIN(EOMONTH((Z$2-0),1)+DAY(Expenses!$E13),EOMONTH((Z$2-0),2)))&lt;=IF(Expenses!$F13="",DATE(9999,1,1),Expenses!$F13))),IF((Expenses!$E13&gt;=(Z$2-0))*(Expenses!$E13&lt;=(Z$3-0))=1,Expenses!$D13,0)))</f>
        <v/>
      </c>
      <c r="AA37" s="22">
        <f>IF(OR(Expenses!$D13="",Expenses!$E13=""),0,IF(Expenses!$C13="Monthly",Expenses!$D13*(((MIN(DATE(YEAR((AA$2-0)),MONTH((AA$2-0)),1)+DAY(Expenses!$E13)-1,EOMONTH((AA$2-0),0)))&gt;=(AA$2-0))*((MIN(DATE(YEAR((AA$2-0)),MONTH((AA$2-0)),1)+DAY(Expenses!$E13)-1,EOMONTH((AA$2-0),0)))&lt;=(AA$3-0))*((MIN(DATE(YEAR((AA$2-0)),MONTH((AA$2-0)),1)+DAY(Expenses!$E13)-1,EOMONTH((AA$2-0),0)))&gt;=Expenses!$E13)*((MIN(DATE(YEAR((AA$2-0)),MONTH((AA$2-0)),1)+DAY(Expenses!$E13)-1,EOMONTH((AA$2-0),0)))&lt;=IF(Expenses!$F13="",DATE(9999,1,1),Expenses!$F13))+((MIN(EOMONTH((AA$2-0),0)+DAY(Expenses!$E13),EOMONTH((AA$2-0),1)))&gt;=(AA$2-0))*((MIN(EOMONTH((AA$2-0),0)+DAY(Expenses!$E13),EOMONTH((AA$2-0),1)))&lt;=(AA$3-0))*((MIN(EOMONTH((AA$2-0),0)+DAY(Expenses!$E13),EOMONTH((AA$2-0),1)))&gt;=Expenses!$E13)*((MIN(EOMONTH((AA$2-0),0)+DAY(Expenses!$E13),EOMONTH((AA$2-0),1)))&lt;=IF(Expenses!$F13="",DATE(9999,1,1),Expenses!$F13))+((MIN(EOMONTH((AA$2-0),1)+DAY(Expenses!$E13),EOMONTH((AA$2-0),2)))&gt;=(AA$2-0))*((MIN(EOMONTH((AA$2-0),1)+DAY(Expenses!$E13),EOMONTH((AA$2-0),2)))&lt;=(AA$3-0))*((MIN(EOMONTH((AA$2-0),1)+DAY(Expenses!$E13),EOMONTH((AA$2-0),2)))&gt;=Expenses!$E13)*((MIN(EOMONTH((AA$2-0),1)+DAY(Expenses!$E13),EOMONTH((AA$2-0),2)))&lt;=IF(Expenses!$F13="",DATE(9999,1,1),Expenses!$F13))),IF((Expenses!$E13&gt;=(AA$2-0))*(Expenses!$E13&lt;=(AA$3-0))=1,Expenses!$D13,0)))</f>
        <v/>
      </c>
      <c r="AB37" s="22">
        <f>IF(OR(Expenses!$D13="",Expenses!$E13=""),0,IF(Expenses!$C13="Monthly",Expenses!$D13*(((MIN(DATE(YEAR((AB$2-0)),MONTH((AB$2-0)),1)+DAY(Expenses!$E13)-1,EOMONTH((AB$2-0),0)))&gt;=(AB$2-0))*((MIN(DATE(YEAR((AB$2-0)),MONTH((AB$2-0)),1)+DAY(Expenses!$E13)-1,EOMONTH((AB$2-0),0)))&lt;=(AB$3-0))*((MIN(DATE(YEAR((AB$2-0)),MONTH((AB$2-0)),1)+DAY(Expenses!$E13)-1,EOMONTH((AB$2-0),0)))&gt;=Expenses!$E13)*((MIN(DATE(YEAR((AB$2-0)),MONTH((AB$2-0)),1)+DAY(Expenses!$E13)-1,EOMONTH((AB$2-0),0)))&lt;=IF(Expenses!$F13="",DATE(9999,1,1),Expenses!$F13))+((MIN(EOMONTH((AB$2-0),0)+DAY(Expenses!$E13),EOMONTH((AB$2-0),1)))&gt;=(AB$2-0))*((MIN(EOMONTH((AB$2-0),0)+DAY(Expenses!$E13),EOMONTH((AB$2-0),1)))&lt;=(AB$3-0))*((MIN(EOMONTH((AB$2-0),0)+DAY(Expenses!$E13),EOMONTH((AB$2-0),1)))&gt;=Expenses!$E13)*((MIN(EOMONTH((AB$2-0),0)+DAY(Expenses!$E13),EOMONTH((AB$2-0),1)))&lt;=IF(Expenses!$F13="",DATE(9999,1,1),Expenses!$F13))+((MIN(EOMONTH((AB$2-0),1)+DAY(Expenses!$E13),EOMONTH((AB$2-0),2)))&gt;=(AB$2-0))*((MIN(EOMONTH((AB$2-0),1)+DAY(Expenses!$E13),EOMONTH((AB$2-0),2)))&lt;=(AB$3-0))*((MIN(EOMONTH((AB$2-0),1)+DAY(Expenses!$E13),EOMONTH((AB$2-0),2)))&gt;=Expenses!$E13)*((MIN(EOMONTH((AB$2-0),1)+DAY(Expenses!$E13),EOMONTH((AB$2-0),2)))&lt;=IF(Expenses!$F13="",DATE(9999,1,1),Expenses!$F13))),IF((Expenses!$E13&gt;=(AB$2-0))*(Expenses!$E13&lt;=(AB$3-0))=1,Expenses!$D13,0)))</f>
        <v/>
      </c>
    </row>
    <row r="38" ht="15" customHeight="1" s="23">
      <c r="A38" s="22">
        <f>IF(Expenses!$B14="","",Expenses!$B14)</f>
        <v/>
      </c>
      <c r="B38" s="22">
        <f>IF(Expenses!$A14="","",Expenses!$A14)</f>
        <v/>
      </c>
      <c r="C38" s="22">
        <f>IF(OR(Expenses!$D14="",Expenses!$E14=""),0,IF(Expenses!$C14="Monthly",Expenses!$D14*(((MIN(DATE(YEAR((C$2-0)),MONTH((C$2-0)),1)+DAY(Expenses!$E14)-1,EOMONTH((C$2-0),0)))&gt;=(C$2-0))*((MIN(DATE(YEAR((C$2-0)),MONTH((C$2-0)),1)+DAY(Expenses!$E14)-1,EOMONTH((C$2-0),0)))&lt;=(C$3-0))*((MIN(DATE(YEAR((C$2-0)),MONTH((C$2-0)),1)+DAY(Expenses!$E14)-1,EOMONTH((C$2-0),0)))&gt;=Expenses!$E14)*((MIN(DATE(YEAR((C$2-0)),MONTH((C$2-0)),1)+DAY(Expenses!$E14)-1,EOMONTH((C$2-0),0)))&lt;=IF(Expenses!$F14="",DATE(9999,1,1),Expenses!$F14))+((MIN(EOMONTH((C$2-0),0)+DAY(Expenses!$E14),EOMONTH((C$2-0),1)))&gt;=(C$2-0))*((MIN(EOMONTH((C$2-0),0)+DAY(Expenses!$E14),EOMONTH((C$2-0),1)))&lt;=(C$3-0))*((MIN(EOMONTH((C$2-0),0)+DAY(Expenses!$E14),EOMONTH((C$2-0),1)))&gt;=Expenses!$E14)*((MIN(EOMONTH((C$2-0),0)+DAY(Expenses!$E14),EOMONTH((C$2-0),1)))&lt;=IF(Expenses!$F14="",DATE(9999,1,1),Expenses!$F14))+((MIN(EOMONTH((C$2-0),1)+DAY(Expenses!$E14),EOMONTH((C$2-0),2)))&gt;=(C$2-0))*((MIN(EOMONTH((C$2-0),1)+DAY(Expenses!$E14),EOMONTH((C$2-0),2)))&lt;=(C$3-0))*((MIN(EOMONTH((C$2-0),1)+DAY(Expenses!$E14),EOMONTH((C$2-0),2)))&gt;=Expenses!$E14)*((MIN(EOMONTH((C$2-0),1)+DAY(Expenses!$E14),EOMONTH((C$2-0),2)))&lt;=IF(Expenses!$F14="",DATE(9999,1,1),Expenses!$F14))),IF((Expenses!$E14&gt;=(C$2-0))*(Expenses!$E14&lt;=(C$3-0))=1,Expenses!$D14,0)))</f>
        <v/>
      </c>
      <c r="D38" s="22">
        <f>IF(OR(Expenses!$D14="",Expenses!$E14=""),0,IF(Expenses!$C14="Monthly",Expenses!$D14*(((MIN(DATE(YEAR((D$2-0)),MONTH((D$2-0)),1)+DAY(Expenses!$E14)-1,EOMONTH((D$2-0),0)))&gt;=(D$2-0))*((MIN(DATE(YEAR((D$2-0)),MONTH((D$2-0)),1)+DAY(Expenses!$E14)-1,EOMONTH((D$2-0),0)))&lt;=(D$3-0))*((MIN(DATE(YEAR((D$2-0)),MONTH((D$2-0)),1)+DAY(Expenses!$E14)-1,EOMONTH((D$2-0),0)))&gt;=Expenses!$E14)*((MIN(DATE(YEAR((D$2-0)),MONTH((D$2-0)),1)+DAY(Expenses!$E14)-1,EOMONTH((D$2-0),0)))&lt;=IF(Expenses!$F14="",DATE(9999,1,1),Expenses!$F14))+((MIN(EOMONTH((D$2-0),0)+DAY(Expenses!$E14),EOMONTH((D$2-0),1)))&gt;=(D$2-0))*((MIN(EOMONTH((D$2-0),0)+DAY(Expenses!$E14),EOMONTH((D$2-0),1)))&lt;=(D$3-0))*((MIN(EOMONTH((D$2-0),0)+DAY(Expenses!$E14),EOMONTH((D$2-0),1)))&gt;=Expenses!$E14)*((MIN(EOMONTH((D$2-0),0)+DAY(Expenses!$E14),EOMONTH((D$2-0),1)))&lt;=IF(Expenses!$F14="",DATE(9999,1,1),Expenses!$F14))+((MIN(EOMONTH((D$2-0),1)+DAY(Expenses!$E14),EOMONTH((D$2-0),2)))&gt;=(D$2-0))*((MIN(EOMONTH((D$2-0),1)+DAY(Expenses!$E14),EOMONTH((D$2-0),2)))&lt;=(D$3-0))*((MIN(EOMONTH((D$2-0),1)+DAY(Expenses!$E14),EOMONTH((D$2-0),2)))&gt;=Expenses!$E14)*((MIN(EOMONTH((D$2-0),1)+DAY(Expenses!$E14),EOMONTH((D$2-0),2)))&lt;=IF(Expenses!$F14="",DATE(9999,1,1),Expenses!$F14))),IF((Expenses!$E14&gt;=(D$2-0))*(Expenses!$E14&lt;=(D$3-0))=1,Expenses!$D14,0)))</f>
        <v/>
      </c>
      <c r="E38" s="22">
        <f>IF(OR(Expenses!$D14="",Expenses!$E14=""),0,IF(Expenses!$C14="Monthly",Expenses!$D14*(((MIN(DATE(YEAR((E$2-0)),MONTH((E$2-0)),1)+DAY(Expenses!$E14)-1,EOMONTH((E$2-0),0)))&gt;=(E$2-0))*((MIN(DATE(YEAR((E$2-0)),MONTH((E$2-0)),1)+DAY(Expenses!$E14)-1,EOMONTH((E$2-0),0)))&lt;=(E$3-0))*((MIN(DATE(YEAR((E$2-0)),MONTH((E$2-0)),1)+DAY(Expenses!$E14)-1,EOMONTH((E$2-0),0)))&gt;=Expenses!$E14)*((MIN(DATE(YEAR((E$2-0)),MONTH((E$2-0)),1)+DAY(Expenses!$E14)-1,EOMONTH((E$2-0),0)))&lt;=IF(Expenses!$F14="",DATE(9999,1,1),Expenses!$F14))+((MIN(EOMONTH((E$2-0),0)+DAY(Expenses!$E14),EOMONTH((E$2-0),1)))&gt;=(E$2-0))*((MIN(EOMONTH((E$2-0),0)+DAY(Expenses!$E14),EOMONTH((E$2-0),1)))&lt;=(E$3-0))*((MIN(EOMONTH((E$2-0),0)+DAY(Expenses!$E14),EOMONTH((E$2-0),1)))&gt;=Expenses!$E14)*((MIN(EOMONTH((E$2-0),0)+DAY(Expenses!$E14),EOMONTH((E$2-0),1)))&lt;=IF(Expenses!$F14="",DATE(9999,1,1),Expenses!$F14))+((MIN(EOMONTH((E$2-0),1)+DAY(Expenses!$E14),EOMONTH((E$2-0),2)))&gt;=(E$2-0))*((MIN(EOMONTH((E$2-0),1)+DAY(Expenses!$E14),EOMONTH((E$2-0),2)))&lt;=(E$3-0))*((MIN(EOMONTH((E$2-0),1)+DAY(Expenses!$E14),EOMONTH((E$2-0),2)))&gt;=Expenses!$E14)*((MIN(EOMONTH((E$2-0),1)+DAY(Expenses!$E14),EOMONTH((E$2-0),2)))&lt;=IF(Expenses!$F14="",DATE(9999,1,1),Expenses!$F14))),IF((Expenses!$E14&gt;=(E$2-0))*(Expenses!$E14&lt;=(E$3-0))=1,Expenses!$D14,0)))</f>
        <v/>
      </c>
      <c r="F38" s="22">
        <f>IF(OR(Expenses!$D14="",Expenses!$E14=""),0,IF(Expenses!$C14="Monthly",Expenses!$D14*(((MIN(DATE(YEAR((F$2-0)),MONTH((F$2-0)),1)+DAY(Expenses!$E14)-1,EOMONTH((F$2-0),0)))&gt;=(F$2-0))*((MIN(DATE(YEAR((F$2-0)),MONTH((F$2-0)),1)+DAY(Expenses!$E14)-1,EOMONTH((F$2-0),0)))&lt;=(F$3-0))*((MIN(DATE(YEAR((F$2-0)),MONTH((F$2-0)),1)+DAY(Expenses!$E14)-1,EOMONTH((F$2-0),0)))&gt;=Expenses!$E14)*((MIN(DATE(YEAR((F$2-0)),MONTH((F$2-0)),1)+DAY(Expenses!$E14)-1,EOMONTH((F$2-0),0)))&lt;=IF(Expenses!$F14="",DATE(9999,1,1),Expenses!$F14))+((MIN(EOMONTH((F$2-0),0)+DAY(Expenses!$E14),EOMONTH((F$2-0),1)))&gt;=(F$2-0))*((MIN(EOMONTH((F$2-0),0)+DAY(Expenses!$E14),EOMONTH((F$2-0),1)))&lt;=(F$3-0))*((MIN(EOMONTH((F$2-0),0)+DAY(Expenses!$E14),EOMONTH((F$2-0),1)))&gt;=Expenses!$E14)*((MIN(EOMONTH((F$2-0),0)+DAY(Expenses!$E14),EOMONTH((F$2-0),1)))&lt;=IF(Expenses!$F14="",DATE(9999,1,1),Expenses!$F14))+((MIN(EOMONTH((F$2-0),1)+DAY(Expenses!$E14),EOMONTH((F$2-0),2)))&gt;=(F$2-0))*((MIN(EOMONTH((F$2-0),1)+DAY(Expenses!$E14),EOMONTH((F$2-0),2)))&lt;=(F$3-0))*((MIN(EOMONTH((F$2-0),1)+DAY(Expenses!$E14),EOMONTH((F$2-0),2)))&gt;=Expenses!$E14)*((MIN(EOMONTH((F$2-0),1)+DAY(Expenses!$E14),EOMONTH((F$2-0),2)))&lt;=IF(Expenses!$F14="",DATE(9999,1,1),Expenses!$F14))),IF((Expenses!$E14&gt;=(F$2-0))*(Expenses!$E14&lt;=(F$3-0))=1,Expenses!$D14,0)))</f>
        <v/>
      </c>
      <c r="G38" s="22">
        <f>IF(OR(Expenses!$D14="",Expenses!$E14=""),0,IF(Expenses!$C14="Monthly",Expenses!$D14*(((MIN(DATE(YEAR((G$2-0)),MONTH((G$2-0)),1)+DAY(Expenses!$E14)-1,EOMONTH((G$2-0),0)))&gt;=(G$2-0))*((MIN(DATE(YEAR((G$2-0)),MONTH((G$2-0)),1)+DAY(Expenses!$E14)-1,EOMONTH((G$2-0),0)))&lt;=(G$3-0))*((MIN(DATE(YEAR((G$2-0)),MONTH((G$2-0)),1)+DAY(Expenses!$E14)-1,EOMONTH((G$2-0),0)))&gt;=Expenses!$E14)*((MIN(DATE(YEAR((G$2-0)),MONTH((G$2-0)),1)+DAY(Expenses!$E14)-1,EOMONTH((G$2-0),0)))&lt;=IF(Expenses!$F14="",DATE(9999,1,1),Expenses!$F14))+((MIN(EOMONTH((G$2-0),0)+DAY(Expenses!$E14),EOMONTH((G$2-0),1)))&gt;=(G$2-0))*((MIN(EOMONTH((G$2-0),0)+DAY(Expenses!$E14),EOMONTH((G$2-0),1)))&lt;=(G$3-0))*((MIN(EOMONTH((G$2-0),0)+DAY(Expenses!$E14),EOMONTH((G$2-0),1)))&gt;=Expenses!$E14)*((MIN(EOMONTH((G$2-0),0)+DAY(Expenses!$E14),EOMONTH((G$2-0),1)))&lt;=IF(Expenses!$F14="",DATE(9999,1,1),Expenses!$F14))+((MIN(EOMONTH((G$2-0),1)+DAY(Expenses!$E14),EOMONTH((G$2-0),2)))&gt;=(G$2-0))*((MIN(EOMONTH((G$2-0),1)+DAY(Expenses!$E14),EOMONTH((G$2-0),2)))&lt;=(G$3-0))*((MIN(EOMONTH((G$2-0),1)+DAY(Expenses!$E14),EOMONTH((G$2-0),2)))&gt;=Expenses!$E14)*((MIN(EOMONTH((G$2-0),1)+DAY(Expenses!$E14),EOMONTH((G$2-0),2)))&lt;=IF(Expenses!$F14="",DATE(9999,1,1),Expenses!$F14))),IF((Expenses!$E14&gt;=(G$2-0))*(Expenses!$E14&lt;=(G$3-0))=1,Expenses!$D14,0)))</f>
        <v/>
      </c>
      <c r="H38" s="22">
        <f>IF(OR(Expenses!$D14="",Expenses!$E14=""),0,IF(Expenses!$C14="Monthly",Expenses!$D14*(((MIN(DATE(YEAR((H$2-0)),MONTH((H$2-0)),1)+DAY(Expenses!$E14)-1,EOMONTH((H$2-0),0)))&gt;=(H$2-0))*((MIN(DATE(YEAR((H$2-0)),MONTH((H$2-0)),1)+DAY(Expenses!$E14)-1,EOMONTH((H$2-0),0)))&lt;=(H$3-0))*((MIN(DATE(YEAR((H$2-0)),MONTH((H$2-0)),1)+DAY(Expenses!$E14)-1,EOMONTH((H$2-0),0)))&gt;=Expenses!$E14)*((MIN(DATE(YEAR((H$2-0)),MONTH((H$2-0)),1)+DAY(Expenses!$E14)-1,EOMONTH((H$2-0),0)))&lt;=IF(Expenses!$F14="",DATE(9999,1,1),Expenses!$F14))+((MIN(EOMONTH((H$2-0),0)+DAY(Expenses!$E14),EOMONTH((H$2-0),1)))&gt;=(H$2-0))*((MIN(EOMONTH((H$2-0),0)+DAY(Expenses!$E14),EOMONTH((H$2-0),1)))&lt;=(H$3-0))*((MIN(EOMONTH((H$2-0),0)+DAY(Expenses!$E14),EOMONTH((H$2-0),1)))&gt;=Expenses!$E14)*((MIN(EOMONTH((H$2-0),0)+DAY(Expenses!$E14),EOMONTH((H$2-0),1)))&lt;=IF(Expenses!$F14="",DATE(9999,1,1),Expenses!$F14))+((MIN(EOMONTH((H$2-0),1)+DAY(Expenses!$E14),EOMONTH((H$2-0),2)))&gt;=(H$2-0))*((MIN(EOMONTH((H$2-0),1)+DAY(Expenses!$E14),EOMONTH((H$2-0),2)))&lt;=(H$3-0))*((MIN(EOMONTH((H$2-0),1)+DAY(Expenses!$E14),EOMONTH((H$2-0),2)))&gt;=Expenses!$E14)*((MIN(EOMONTH((H$2-0),1)+DAY(Expenses!$E14),EOMONTH((H$2-0),2)))&lt;=IF(Expenses!$F14="",DATE(9999,1,1),Expenses!$F14))),IF((Expenses!$E14&gt;=(H$2-0))*(Expenses!$E14&lt;=(H$3-0))=1,Expenses!$D14,0)))</f>
        <v/>
      </c>
      <c r="I38" s="22">
        <f>IF(OR(Expenses!$D14="",Expenses!$E14=""),0,IF(Expenses!$C14="Monthly",Expenses!$D14*(((MIN(DATE(YEAR((I$2-0)),MONTH((I$2-0)),1)+DAY(Expenses!$E14)-1,EOMONTH((I$2-0),0)))&gt;=(I$2-0))*((MIN(DATE(YEAR((I$2-0)),MONTH((I$2-0)),1)+DAY(Expenses!$E14)-1,EOMONTH((I$2-0),0)))&lt;=(I$3-0))*((MIN(DATE(YEAR((I$2-0)),MONTH((I$2-0)),1)+DAY(Expenses!$E14)-1,EOMONTH((I$2-0),0)))&gt;=Expenses!$E14)*((MIN(DATE(YEAR((I$2-0)),MONTH((I$2-0)),1)+DAY(Expenses!$E14)-1,EOMONTH((I$2-0),0)))&lt;=IF(Expenses!$F14="",DATE(9999,1,1),Expenses!$F14))+((MIN(EOMONTH((I$2-0),0)+DAY(Expenses!$E14),EOMONTH((I$2-0),1)))&gt;=(I$2-0))*((MIN(EOMONTH((I$2-0),0)+DAY(Expenses!$E14),EOMONTH((I$2-0),1)))&lt;=(I$3-0))*((MIN(EOMONTH((I$2-0),0)+DAY(Expenses!$E14),EOMONTH((I$2-0),1)))&gt;=Expenses!$E14)*((MIN(EOMONTH((I$2-0),0)+DAY(Expenses!$E14),EOMONTH((I$2-0),1)))&lt;=IF(Expenses!$F14="",DATE(9999,1,1),Expenses!$F14))+((MIN(EOMONTH((I$2-0),1)+DAY(Expenses!$E14),EOMONTH((I$2-0),2)))&gt;=(I$2-0))*((MIN(EOMONTH((I$2-0),1)+DAY(Expenses!$E14),EOMONTH((I$2-0),2)))&lt;=(I$3-0))*((MIN(EOMONTH((I$2-0),1)+DAY(Expenses!$E14),EOMONTH((I$2-0),2)))&gt;=Expenses!$E14)*((MIN(EOMONTH((I$2-0),1)+DAY(Expenses!$E14),EOMONTH((I$2-0),2)))&lt;=IF(Expenses!$F14="",DATE(9999,1,1),Expenses!$F14))),IF((Expenses!$E14&gt;=(I$2-0))*(Expenses!$E14&lt;=(I$3-0))=1,Expenses!$D14,0)))</f>
        <v/>
      </c>
      <c r="J38" s="22">
        <f>IF(OR(Expenses!$D14="",Expenses!$E14=""),0,IF(Expenses!$C14="Monthly",Expenses!$D14*(((MIN(DATE(YEAR((J$2-0)),MONTH((J$2-0)),1)+DAY(Expenses!$E14)-1,EOMONTH((J$2-0),0)))&gt;=(J$2-0))*((MIN(DATE(YEAR((J$2-0)),MONTH((J$2-0)),1)+DAY(Expenses!$E14)-1,EOMONTH((J$2-0),0)))&lt;=(J$3-0))*((MIN(DATE(YEAR((J$2-0)),MONTH((J$2-0)),1)+DAY(Expenses!$E14)-1,EOMONTH((J$2-0),0)))&gt;=Expenses!$E14)*((MIN(DATE(YEAR((J$2-0)),MONTH((J$2-0)),1)+DAY(Expenses!$E14)-1,EOMONTH((J$2-0),0)))&lt;=IF(Expenses!$F14="",DATE(9999,1,1),Expenses!$F14))+((MIN(EOMONTH((J$2-0),0)+DAY(Expenses!$E14),EOMONTH((J$2-0),1)))&gt;=(J$2-0))*((MIN(EOMONTH((J$2-0),0)+DAY(Expenses!$E14),EOMONTH((J$2-0),1)))&lt;=(J$3-0))*((MIN(EOMONTH((J$2-0),0)+DAY(Expenses!$E14),EOMONTH((J$2-0),1)))&gt;=Expenses!$E14)*((MIN(EOMONTH((J$2-0),0)+DAY(Expenses!$E14),EOMONTH((J$2-0),1)))&lt;=IF(Expenses!$F14="",DATE(9999,1,1),Expenses!$F14))+((MIN(EOMONTH((J$2-0),1)+DAY(Expenses!$E14),EOMONTH((J$2-0),2)))&gt;=(J$2-0))*((MIN(EOMONTH((J$2-0),1)+DAY(Expenses!$E14),EOMONTH((J$2-0),2)))&lt;=(J$3-0))*((MIN(EOMONTH((J$2-0),1)+DAY(Expenses!$E14),EOMONTH((J$2-0),2)))&gt;=Expenses!$E14)*((MIN(EOMONTH((J$2-0),1)+DAY(Expenses!$E14),EOMONTH((J$2-0),2)))&lt;=IF(Expenses!$F14="",DATE(9999,1,1),Expenses!$F14))),IF((Expenses!$E14&gt;=(J$2-0))*(Expenses!$E14&lt;=(J$3-0))=1,Expenses!$D14,0)))</f>
        <v/>
      </c>
      <c r="K38" s="22">
        <f>IF(OR(Expenses!$D14="",Expenses!$E14=""),0,IF(Expenses!$C14="Monthly",Expenses!$D14*(((MIN(DATE(YEAR((K$2-0)),MONTH((K$2-0)),1)+DAY(Expenses!$E14)-1,EOMONTH((K$2-0),0)))&gt;=(K$2-0))*((MIN(DATE(YEAR((K$2-0)),MONTH((K$2-0)),1)+DAY(Expenses!$E14)-1,EOMONTH((K$2-0),0)))&lt;=(K$3-0))*((MIN(DATE(YEAR((K$2-0)),MONTH((K$2-0)),1)+DAY(Expenses!$E14)-1,EOMONTH((K$2-0),0)))&gt;=Expenses!$E14)*((MIN(DATE(YEAR((K$2-0)),MONTH((K$2-0)),1)+DAY(Expenses!$E14)-1,EOMONTH((K$2-0),0)))&lt;=IF(Expenses!$F14="",DATE(9999,1,1),Expenses!$F14))+((MIN(EOMONTH((K$2-0),0)+DAY(Expenses!$E14),EOMONTH((K$2-0),1)))&gt;=(K$2-0))*((MIN(EOMONTH((K$2-0),0)+DAY(Expenses!$E14),EOMONTH((K$2-0),1)))&lt;=(K$3-0))*((MIN(EOMONTH((K$2-0),0)+DAY(Expenses!$E14),EOMONTH((K$2-0),1)))&gt;=Expenses!$E14)*((MIN(EOMONTH((K$2-0),0)+DAY(Expenses!$E14),EOMONTH((K$2-0),1)))&lt;=IF(Expenses!$F14="",DATE(9999,1,1),Expenses!$F14))+((MIN(EOMONTH((K$2-0),1)+DAY(Expenses!$E14),EOMONTH((K$2-0),2)))&gt;=(K$2-0))*((MIN(EOMONTH((K$2-0),1)+DAY(Expenses!$E14),EOMONTH((K$2-0),2)))&lt;=(K$3-0))*((MIN(EOMONTH((K$2-0),1)+DAY(Expenses!$E14),EOMONTH((K$2-0),2)))&gt;=Expenses!$E14)*((MIN(EOMONTH((K$2-0),1)+DAY(Expenses!$E14),EOMONTH((K$2-0),2)))&lt;=IF(Expenses!$F14="",DATE(9999,1,1),Expenses!$F14))),IF((Expenses!$E14&gt;=(K$2-0))*(Expenses!$E14&lt;=(K$3-0))=1,Expenses!$D14,0)))</f>
        <v/>
      </c>
      <c r="L38" s="22">
        <f>IF(OR(Expenses!$D14="",Expenses!$E14=""),0,IF(Expenses!$C14="Monthly",Expenses!$D14*(((MIN(DATE(YEAR((L$2-0)),MONTH((L$2-0)),1)+DAY(Expenses!$E14)-1,EOMONTH((L$2-0),0)))&gt;=(L$2-0))*((MIN(DATE(YEAR((L$2-0)),MONTH((L$2-0)),1)+DAY(Expenses!$E14)-1,EOMONTH((L$2-0),0)))&lt;=(L$3-0))*((MIN(DATE(YEAR((L$2-0)),MONTH((L$2-0)),1)+DAY(Expenses!$E14)-1,EOMONTH((L$2-0),0)))&gt;=Expenses!$E14)*((MIN(DATE(YEAR((L$2-0)),MONTH((L$2-0)),1)+DAY(Expenses!$E14)-1,EOMONTH((L$2-0),0)))&lt;=IF(Expenses!$F14="",DATE(9999,1,1),Expenses!$F14))+((MIN(EOMONTH((L$2-0),0)+DAY(Expenses!$E14),EOMONTH((L$2-0),1)))&gt;=(L$2-0))*((MIN(EOMONTH((L$2-0),0)+DAY(Expenses!$E14),EOMONTH((L$2-0),1)))&lt;=(L$3-0))*((MIN(EOMONTH((L$2-0),0)+DAY(Expenses!$E14),EOMONTH((L$2-0),1)))&gt;=Expenses!$E14)*((MIN(EOMONTH((L$2-0),0)+DAY(Expenses!$E14),EOMONTH((L$2-0),1)))&lt;=IF(Expenses!$F14="",DATE(9999,1,1),Expenses!$F14))+((MIN(EOMONTH((L$2-0),1)+DAY(Expenses!$E14),EOMONTH((L$2-0),2)))&gt;=(L$2-0))*((MIN(EOMONTH((L$2-0),1)+DAY(Expenses!$E14),EOMONTH((L$2-0),2)))&lt;=(L$3-0))*((MIN(EOMONTH((L$2-0),1)+DAY(Expenses!$E14),EOMONTH((L$2-0),2)))&gt;=Expenses!$E14)*((MIN(EOMONTH((L$2-0),1)+DAY(Expenses!$E14),EOMONTH((L$2-0),2)))&lt;=IF(Expenses!$F14="",DATE(9999,1,1),Expenses!$F14))),IF((Expenses!$E14&gt;=(L$2-0))*(Expenses!$E14&lt;=(L$3-0))=1,Expenses!$D14,0)))</f>
        <v/>
      </c>
      <c r="M38" s="22">
        <f>IF(OR(Expenses!$D14="",Expenses!$E14=""),0,IF(Expenses!$C14="Monthly",Expenses!$D14*(((MIN(DATE(YEAR((M$2-0)),MONTH((M$2-0)),1)+DAY(Expenses!$E14)-1,EOMONTH((M$2-0),0)))&gt;=(M$2-0))*((MIN(DATE(YEAR((M$2-0)),MONTH((M$2-0)),1)+DAY(Expenses!$E14)-1,EOMONTH((M$2-0),0)))&lt;=(M$3-0))*((MIN(DATE(YEAR((M$2-0)),MONTH((M$2-0)),1)+DAY(Expenses!$E14)-1,EOMONTH((M$2-0),0)))&gt;=Expenses!$E14)*((MIN(DATE(YEAR((M$2-0)),MONTH((M$2-0)),1)+DAY(Expenses!$E14)-1,EOMONTH((M$2-0),0)))&lt;=IF(Expenses!$F14="",DATE(9999,1,1),Expenses!$F14))+((MIN(EOMONTH((M$2-0),0)+DAY(Expenses!$E14),EOMONTH((M$2-0),1)))&gt;=(M$2-0))*((MIN(EOMONTH((M$2-0),0)+DAY(Expenses!$E14),EOMONTH((M$2-0),1)))&lt;=(M$3-0))*((MIN(EOMONTH((M$2-0),0)+DAY(Expenses!$E14),EOMONTH((M$2-0),1)))&gt;=Expenses!$E14)*((MIN(EOMONTH((M$2-0),0)+DAY(Expenses!$E14),EOMONTH((M$2-0),1)))&lt;=IF(Expenses!$F14="",DATE(9999,1,1),Expenses!$F14))+((MIN(EOMONTH((M$2-0),1)+DAY(Expenses!$E14),EOMONTH((M$2-0),2)))&gt;=(M$2-0))*((MIN(EOMONTH((M$2-0),1)+DAY(Expenses!$E14),EOMONTH((M$2-0),2)))&lt;=(M$3-0))*((MIN(EOMONTH((M$2-0),1)+DAY(Expenses!$E14),EOMONTH((M$2-0),2)))&gt;=Expenses!$E14)*((MIN(EOMONTH((M$2-0),1)+DAY(Expenses!$E14),EOMONTH((M$2-0),2)))&lt;=IF(Expenses!$F14="",DATE(9999,1,1),Expenses!$F14))),IF((Expenses!$E14&gt;=(M$2-0))*(Expenses!$E14&lt;=(M$3-0))=1,Expenses!$D14,0)))</f>
        <v/>
      </c>
      <c r="N38" s="22">
        <f>IF(OR(Expenses!$D14="",Expenses!$E14=""),0,IF(Expenses!$C14="Monthly",Expenses!$D14*(((MIN(DATE(YEAR((N$2-0)),MONTH((N$2-0)),1)+DAY(Expenses!$E14)-1,EOMONTH((N$2-0),0)))&gt;=(N$2-0))*((MIN(DATE(YEAR((N$2-0)),MONTH((N$2-0)),1)+DAY(Expenses!$E14)-1,EOMONTH((N$2-0),0)))&lt;=(N$3-0))*((MIN(DATE(YEAR((N$2-0)),MONTH((N$2-0)),1)+DAY(Expenses!$E14)-1,EOMONTH((N$2-0),0)))&gt;=Expenses!$E14)*((MIN(DATE(YEAR((N$2-0)),MONTH((N$2-0)),1)+DAY(Expenses!$E14)-1,EOMONTH((N$2-0),0)))&lt;=IF(Expenses!$F14="",DATE(9999,1,1),Expenses!$F14))+((MIN(EOMONTH((N$2-0),0)+DAY(Expenses!$E14),EOMONTH((N$2-0),1)))&gt;=(N$2-0))*((MIN(EOMONTH((N$2-0),0)+DAY(Expenses!$E14),EOMONTH((N$2-0),1)))&lt;=(N$3-0))*((MIN(EOMONTH((N$2-0),0)+DAY(Expenses!$E14),EOMONTH((N$2-0),1)))&gt;=Expenses!$E14)*((MIN(EOMONTH((N$2-0),0)+DAY(Expenses!$E14),EOMONTH((N$2-0),1)))&lt;=IF(Expenses!$F14="",DATE(9999,1,1),Expenses!$F14))+((MIN(EOMONTH((N$2-0),1)+DAY(Expenses!$E14),EOMONTH((N$2-0),2)))&gt;=(N$2-0))*((MIN(EOMONTH((N$2-0),1)+DAY(Expenses!$E14),EOMONTH((N$2-0),2)))&lt;=(N$3-0))*((MIN(EOMONTH((N$2-0),1)+DAY(Expenses!$E14),EOMONTH((N$2-0),2)))&gt;=Expenses!$E14)*((MIN(EOMONTH((N$2-0),1)+DAY(Expenses!$E14),EOMONTH((N$2-0),2)))&lt;=IF(Expenses!$F14="",DATE(9999,1,1),Expenses!$F14))),IF((Expenses!$E14&gt;=(N$2-0))*(Expenses!$E14&lt;=(N$3-0))=1,Expenses!$D14,0)))</f>
        <v/>
      </c>
      <c r="O38" s="22">
        <f>IF(OR(Expenses!$D14="",Expenses!$E14=""),0,IF(Expenses!$C14="Monthly",Expenses!$D14*(((MIN(DATE(YEAR((O$2-0)),MONTH((O$2-0)),1)+DAY(Expenses!$E14)-1,EOMONTH((O$2-0),0)))&gt;=(O$2-0))*((MIN(DATE(YEAR((O$2-0)),MONTH((O$2-0)),1)+DAY(Expenses!$E14)-1,EOMONTH((O$2-0),0)))&lt;=(O$3-0))*((MIN(DATE(YEAR((O$2-0)),MONTH((O$2-0)),1)+DAY(Expenses!$E14)-1,EOMONTH((O$2-0),0)))&gt;=Expenses!$E14)*((MIN(DATE(YEAR((O$2-0)),MONTH((O$2-0)),1)+DAY(Expenses!$E14)-1,EOMONTH((O$2-0),0)))&lt;=IF(Expenses!$F14="",DATE(9999,1,1),Expenses!$F14))+((MIN(EOMONTH((O$2-0),0)+DAY(Expenses!$E14),EOMONTH((O$2-0),1)))&gt;=(O$2-0))*((MIN(EOMONTH((O$2-0),0)+DAY(Expenses!$E14),EOMONTH((O$2-0),1)))&lt;=(O$3-0))*((MIN(EOMONTH((O$2-0),0)+DAY(Expenses!$E14),EOMONTH((O$2-0),1)))&gt;=Expenses!$E14)*((MIN(EOMONTH((O$2-0),0)+DAY(Expenses!$E14),EOMONTH((O$2-0),1)))&lt;=IF(Expenses!$F14="",DATE(9999,1,1),Expenses!$F14))+((MIN(EOMONTH((O$2-0),1)+DAY(Expenses!$E14),EOMONTH((O$2-0),2)))&gt;=(O$2-0))*((MIN(EOMONTH((O$2-0),1)+DAY(Expenses!$E14),EOMONTH((O$2-0),2)))&lt;=(O$3-0))*((MIN(EOMONTH((O$2-0),1)+DAY(Expenses!$E14),EOMONTH((O$2-0),2)))&gt;=Expenses!$E14)*((MIN(EOMONTH((O$2-0),1)+DAY(Expenses!$E14),EOMONTH((O$2-0),2)))&lt;=IF(Expenses!$F14="",DATE(9999,1,1),Expenses!$F14))),IF((Expenses!$E14&gt;=(O$2-0))*(Expenses!$E14&lt;=(O$3-0))=1,Expenses!$D14,0)))</f>
        <v/>
      </c>
      <c r="Q38" s="22">
        <f>IF(OR(Expenses!$D14="",Expenses!$E14=""),0,IF(Expenses!$C14="Monthly",Expenses!$D14*(((MIN(DATE(YEAR((Q$2-0)),MONTH((Q$2-0)),1)+DAY(Expenses!$E14)-1,EOMONTH((Q$2-0),0)))&gt;=(Q$2-0))*((MIN(DATE(YEAR((Q$2-0)),MONTH((Q$2-0)),1)+DAY(Expenses!$E14)-1,EOMONTH((Q$2-0),0)))&lt;=(Q$3-0))*((MIN(DATE(YEAR((Q$2-0)),MONTH((Q$2-0)),1)+DAY(Expenses!$E14)-1,EOMONTH((Q$2-0),0)))&gt;=Expenses!$E14)*((MIN(DATE(YEAR((Q$2-0)),MONTH((Q$2-0)),1)+DAY(Expenses!$E14)-1,EOMONTH((Q$2-0),0)))&lt;=IF(Expenses!$F14="",DATE(9999,1,1),Expenses!$F14))+((MIN(EOMONTH((Q$2-0),0)+DAY(Expenses!$E14),EOMONTH((Q$2-0),1)))&gt;=(Q$2-0))*((MIN(EOMONTH((Q$2-0),0)+DAY(Expenses!$E14),EOMONTH((Q$2-0),1)))&lt;=(Q$3-0))*((MIN(EOMONTH((Q$2-0),0)+DAY(Expenses!$E14),EOMONTH((Q$2-0),1)))&gt;=Expenses!$E14)*((MIN(EOMONTH((Q$2-0),0)+DAY(Expenses!$E14),EOMONTH((Q$2-0),1)))&lt;=IF(Expenses!$F14="",DATE(9999,1,1),Expenses!$F14))+((MIN(EOMONTH((Q$2-0),1)+DAY(Expenses!$E14),EOMONTH((Q$2-0),2)))&gt;=(Q$2-0))*((MIN(EOMONTH((Q$2-0),1)+DAY(Expenses!$E14),EOMONTH((Q$2-0),2)))&lt;=(Q$3-0))*((MIN(EOMONTH((Q$2-0),1)+DAY(Expenses!$E14),EOMONTH((Q$2-0),2)))&gt;=Expenses!$E14)*((MIN(EOMONTH((Q$2-0),1)+DAY(Expenses!$E14),EOMONTH((Q$2-0),2)))&lt;=IF(Expenses!$F14="",DATE(9999,1,1),Expenses!$F14))),IF((Expenses!$E14&gt;=(Q$2-0))*(Expenses!$E14&lt;=(Q$3-0))=1,Expenses!$D14,0)))</f>
        <v/>
      </c>
      <c r="R38" s="22">
        <f>IF(OR(Expenses!$D14="",Expenses!$E14=""),0,IF(Expenses!$C14="Monthly",Expenses!$D14*(((MIN(DATE(YEAR((R$2-0)),MONTH((R$2-0)),1)+DAY(Expenses!$E14)-1,EOMONTH((R$2-0),0)))&gt;=(R$2-0))*((MIN(DATE(YEAR((R$2-0)),MONTH((R$2-0)),1)+DAY(Expenses!$E14)-1,EOMONTH((R$2-0),0)))&lt;=(R$3-0))*((MIN(DATE(YEAR((R$2-0)),MONTH((R$2-0)),1)+DAY(Expenses!$E14)-1,EOMONTH((R$2-0),0)))&gt;=Expenses!$E14)*((MIN(DATE(YEAR((R$2-0)),MONTH((R$2-0)),1)+DAY(Expenses!$E14)-1,EOMONTH((R$2-0),0)))&lt;=IF(Expenses!$F14="",DATE(9999,1,1),Expenses!$F14))+((MIN(EOMONTH((R$2-0),0)+DAY(Expenses!$E14),EOMONTH((R$2-0),1)))&gt;=(R$2-0))*((MIN(EOMONTH((R$2-0),0)+DAY(Expenses!$E14),EOMONTH((R$2-0),1)))&lt;=(R$3-0))*((MIN(EOMONTH((R$2-0),0)+DAY(Expenses!$E14),EOMONTH((R$2-0),1)))&gt;=Expenses!$E14)*((MIN(EOMONTH((R$2-0),0)+DAY(Expenses!$E14),EOMONTH((R$2-0),1)))&lt;=IF(Expenses!$F14="",DATE(9999,1,1),Expenses!$F14))+((MIN(EOMONTH((R$2-0),1)+DAY(Expenses!$E14),EOMONTH((R$2-0),2)))&gt;=(R$2-0))*((MIN(EOMONTH((R$2-0),1)+DAY(Expenses!$E14),EOMONTH((R$2-0),2)))&lt;=(R$3-0))*((MIN(EOMONTH((R$2-0),1)+DAY(Expenses!$E14),EOMONTH((R$2-0),2)))&gt;=Expenses!$E14)*((MIN(EOMONTH((R$2-0),1)+DAY(Expenses!$E14),EOMONTH((R$2-0),2)))&lt;=IF(Expenses!$F14="",DATE(9999,1,1),Expenses!$F14))),IF((Expenses!$E14&gt;=(R$2-0))*(Expenses!$E14&lt;=(R$3-0))=1,Expenses!$D14,0)))</f>
        <v/>
      </c>
      <c r="S38" s="22">
        <f>IF(OR(Expenses!$D14="",Expenses!$E14=""),0,IF(Expenses!$C14="Monthly",Expenses!$D14*(((MIN(DATE(YEAR((S$2-0)),MONTH((S$2-0)),1)+DAY(Expenses!$E14)-1,EOMONTH((S$2-0),0)))&gt;=(S$2-0))*((MIN(DATE(YEAR((S$2-0)),MONTH((S$2-0)),1)+DAY(Expenses!$E14)-1,EOMONTH((S$2-0),0)))&lt;=(S$3-0))*((MIN(DATE(YEAR((S$2-0)),MONTH((S$2-0)),1)+DAY(Expenses!$E14)-1,EOMONTH((S$2-0),0)))&gt;=Expenses!$E14)*((MIN(DATE(YEAR((S$2-0)),MONTH((S$2-0)),1)+DAY(Expenses!$E14)-1,EOMONTH((S$2-0),0)))&lt;=IF(Expenses!$F14="",DATE(9999,1,1),Expenses!$F14))+((MIN(EOMONTH((S$2-0),0)+DAY(Expenses!$E14),EOMONTH((S$2-0),1)))&gt;=(S$2-0))*((MIN(EOMONTH((S$2-0),0)+DAY(Expenses!$E14),EOMONTH((S$2-0),1)))&lt;=(S$3-0))*((MIN(EOMONTH((S$2-0),0)+DAY(Expenses!$E14),EOMONTH((S$2-0),1)))&gt;=Expenses!$E14)*((MIN(EOMONTH((S$2-0),0)+DAY(Expenses!$E14),EOMONTH((S$2-0),1)))&lt;=IF(Expenses!$F14="",DATE(9999,1,1),Expenses!$F14))+((MIN(EOMONTH((S$2-0),1)+DAY(Expenses!$E14),EOMONTH((S$2-0),2)))&gt;=(S$2-0))*((MIN(EOMONTH((S$2-0),1)+DAY(Expenses!$E14),EOMONTH((S$2-0),2)))&lt;=(S$3-0))*((MIN(EOMONTH((S$2-0),1)+DAY(Expenses!$E14),EOMONTH((S$2-0),2)))&gt;=Expenses!$E14)*((MIN(EOMONTH((S$2-0),1)+DAY(Expenses!$E14),EOMONTH((S$2-0),2)))&lt;=IF(Expenses!$F14="",DATE(9999,1,1),Expenses!$F14))),IF((Expenses!$E14&gt;=(S$2-0))*(Expenses!$E14&lt;=(S$3-0))=1,Expenses!$D14,0)))</f>
        <v/>
      </c>
      <c r="T38" s="22">
        <f>IF(OR(Expenses!$D14="",Expenses!$E14=""),0,IF(Expenses!$C14="Monthly",Expenses!$D14*(((MIN(DATE(YEAR((T$2-0)),MONTH((T$2-0)),1)+DAY(Expenses!$E14)-1,EOMONTH((T$2-0),0)))&gt;=(T$2-0))*((MIN(DATE(YEAR((T$2-0)),MONTH((T$2-0)),1)+DAY(Expenses!$E14)-1,EOMONTH((T$2-0),0)))&lt;=(T$3-0))*((MIN(DATE(YEAR((T$2-0)),MONTH((T$2-0)),1)+DAY(Expenses!$E14)-1,EOMONTH((T$2-0),0)))&gt;=Expenses!$E14)*((MIN(DATE(YEAR((T$2-0)),MONTH((T$2-0)),1)+DAY(Expenses!$E14)-1,EOMONTH((T$2-0),0)))&lt;=IF(Expenses!$F14="",DATE(9999,1,1),Expenses!$F14))+((MIN(EOMONTH((T$2-0),0)+DAY(Expenses!$E14),EOMONTH((T$2-0),1)))&gt;=(T$2-0))*((MIN(EOMONTH((T$2-0),0)+DAY(Expenses!$E14),EOMONTH((T$2-0),1)))&lt;=(T$3-0))*((MIN(EOMONTH((T$2-0),0)+DAY(Expenses!$E14),EOMONTH((T$2-0),1)))&gt;=Expenses!$E14)*((MIN(EOMONTH((T$2-0),0)+DAY(Expenses!$E14),EOMONTH((T$2-0),1)))&lt;=IF(Expenses!$F14="",DATE(9999,1,1),Expenses!$F14))+((MIN(EOMONTH((T$2-0),1)+DAY(Expenses!$E14),EOMONTH((T$2-0),2)))&gt;=(T$2-0))*((MIN(EOMONTH((T$2-0),1)+DAY(Expenses!$E14),EOMONTH((T$2-0),2)))&lt;=(T$3-0))*((MIN(EOMONTH((T$2-0),1)+DAY(Expenses!$E14),EOMONTH((T$2-0),2)))&gt;=Expenses!$E14)*((MIN(EOMONTH((T$2-0),1)+DAY(Expenses!$E14),EOMONTH((T$2-0),2)))&lt;=IF(Expenses!$F14="",DATE(9999,1,1),Expenses!$F14))),IF((Expenses!$E14&gt;=(T$2-0))*(Expenses!$E14&lt;=(T$3-0))=1,Expenses!$D14,0)))</f>
        <v/>
      </c>
      <c r="U38" s="22">
        <f>IF(OR(Expenses!$D14="",Expenses!$E14=""),0,IF(Expenses!$C14="Monthly",Expenses!$D14*(((MIN(DATE(YEAR((U$2-0)),MONTH((U$2-0)),1)+DAY(Expenses!$E14)-1,EOMONTH((U$2-0),0)))&gt;=(U$2-0))*((MIN(DATE(YEAR((U$2-0)),MONTH((U$2-0)),1)+DAY(Expenses!$E14)-1,EOMONTH((U$2-0),0)))&lt;=(U$3-0))*((MIN(DATE(YEAR((U$2-0)),MONTH((U$2-0)),1)+DAY(Expenses!$E14)-1,EOMONTH((U$2-0),0)))&gt;=Expenses!$E14)*((MIN(DATE(YEAR((U$2-0)),MONTH((U$2-0)),1)+DAY(Expenses!$E14)-1,EOMONTH((U$2-0),0)))&lt;=IF(Expenses!$F14="",DATE(9999,1,1),Expenses!$F14))+((MIN(EOMONTH((U$2-0),0)+DAY(Expenses!$E14),EOMONTH((U$2-0),1)))&gt;=(U$2-0))*((MIN(EOMONTH((U$2-0),0)+DAY(Expenses!$E14),EOMONTH((U$2-0),1)))&lt;=(U$3-0))*((MIN(EOMONTH((U$2-0),0)+DAY(Expenses!$E14),EOMONTH((U$2-0),1)))&gt;=Expenses!$E14)*((MIN(EOMONTH((U$2-0),0)+DAY(Expenses!$E14),EOMONTH((U$2-0),1)))&lt;=IF(Expenses!$F14="",DATE(9999,1,1),Expenses!$F14))+((MIN(EOMONTH((U$2-0),1)+DAY(Expenses!$E14),EOMONTH((U$2-0),2)))&gt;=(U$2-0))*((MIN(EOMONTH((U$2-0),1)+DAY(Expenses!$E14),EOMONTH((U$2-0),2)))&lt;=(U$3-0))*((MIN(EOMONTH((U$2-0),1)+DAY(Expenses!$E14),EOMONTH((U$2-0),2)))&gt;=Expenses!$E14)*((MIN(EOMONTH((U$2-0),1)+DAY(Expenses!$E14),EOMONTH((U$2-0),2)))&lt;=IF(Expenses!$F14="",DATE(9999,1,1),Expenses!$F14))),IF((Expenses!$E14&gt;=(U$2-0))*(Expenses!$E14&lt;=(U$3-0))=1,Expenses!$D14,0)))</f>
        <v/>
      </c>
      <c r="V38" s="22">
        <f>IF(OR(Expenses!$D14="",Expenses!$E14=""),0,IF(Expenses!$C14="Monthly",Expenses!$D14*(((MIN(DATE(YEAR((V$2-0)),MONTH((V$2-0)),1)+DAY(Expenses!$E14)-1,EOMONTH((V$2-0),0)))&gt;=(V$2-0))*((MIN(DATE(YEAR((V$2-0)),MONTH((V$2-0)),1)+DAY(Expenses!$E14)-1,EOMONTH((V$2-0),0)))&lt;=(V$3-0))*((MIN(DATE(YEAR((V$2-0)),MONTH((V$2-0)),1)+DAY(Expenses!$E14)-1,EOMONTH((V$2-0),0)))&gt;=Expenses!$E14)*((MIN(DATE(YEAR((V$2-0)),MONTH((V$2-0)),1)+DAY(Expenses!$E14)-1,EOMONTH((V$2-0),0)))&lt;=IF(Expenses!$F14="",DATE(9999,1,1),Expenses!$F14))+((MIN(EOMONTH((V$2-0),0)+DAY(Expenses!$E14),EOMONTH((V$2-0),1)))&gt;=(V$2-0))*((MIN(EOMONTH((V$2-0),0)+DAY(Expenses!$E14),EOMONTH((V$2-0),1)))&lt;=(V$3-0))*((MIN(EOMONTH((V$2-0),0)+DAY(Expenses!$E14),EOMONTH((V$2-0),1)))&gt;=Expenses!$E14)*((MIN(EOMONTH((V$2-0),0)+DAY(Expenses!$E14),EOMONTH((V$2-0),1)))&lt;=IF(Expenses!$F14="",DATE(9999,1,1),Expenses!$F14))+((MIN(EOMONTH((V$2-0),1)+DAY(Expenses!$E14),EOMONTH((V$2-0),2)))&gt;=(V$2-0))*((MIN(EOMONTH((V$2-0),1)+DAY(Expenses!$E14),EOMONTH((V$2-0),2)))&lt;=(V$3-0))*((MIN(EOMONTH((V$2-0),1)+DAY(Expenses!$E14),EOMONTH((V$2-0),2)))&gt;=Expenses!$E14)*((MIN(EOMONTH((V$2-0),1)+DAY(Expenses!$E14),EOMONTH((V$2-0),2)))&lt;=IF(Expenses!$F14="",DATE(9999,1,1),Expenses!$F14))),IF((Expenses!$E14&gt;=(V$2-0))*(Expenses!$E14&lt;=(V$3-0))=1,Expenses!$D14,0)))</f>
        <v/>
      </c>
      <c r="W38" s="22">
        <f>IF(OR(Expenses!$D14="",Expenses!$E14=""),0,IF(Expenses!$C14="Monthly",Expenses!$D14*(((MIN(DATE(YEAR((W$2-0)),MONTH((W$2-0)),1)+DAY(Expenses!$E14)-1,EOMONTH((W$2-0),0)))&gt;=(W$2-0))*((MIN(DATE(YEAR((W$2-0)),MONTH((W$2-0)),1)+DAY(Expenses!$E14)-1,EOMONTH((W$2-0),0)))&lt;=(W$3-0))*((MIN(DATE(YEAR((W$2-0)),MONTH((W$2-0)),1)+DAY(Expenses!$E14)-1,EOMONTH((W$2-0),0)))&gt;=Expenses!$E14)*((MIN(DATE(YEAR((W$2-0)),MONTH((W$2-0)),1)+DAY(Expenses!$E14)-1,EOMONTH((W$2-0),0)))&lt;=IF(Expenses!$F14="",DATE(9999,1,1),Expenses!$F14))+((MIN(EOMONTH((W$2-0),0)+DAY(Expenses!$E14),EOMONTH((W$2-0),1)))&gt;=(W$2-0))*((MIN(EOMONTH((W$2-0),0)+DAY(Expenses!$E14),EOMONTH((W$2-0),1)))&lt;=(W$3-0))*((MIN(EOMONTH((W$2-0),0)+DAY(Expenses!$E14),EOMONTH((W$2-0),1)))&gt;=Expenses!$E14)*((MIN(EOMONTH((W$2-0),0)+DAY(Expenses!$E14),EOMONTH((W$2-0),1)))&lt;=IF(Expenses!$F14="",DATE(9999,1,1),Expenses!$F14))+((MIN(EOMONTH((W$2-0),1)+DAY(Expenses!$E14),EOMONTH((W$2-0),2)))&gt;=(W$2-0))*((MIN(EOMONTH((W$2-0),1)+DAY(Expenses!$E14),EOMONTH((W$2-0),2)))&lt;=(W$3-0))*((MIN(EOMONTH((W$2-0),1)+DAY(Expenses!$E14),EOMONTH((W$2-0),2)))&gt;=Expenses!$E14)*((MIN(EOMONTH((W$2-0),1)+DAY(Expenses!$E14),EOMONTH((W$2-0),2)))&lt;=IF(Expenses!$F14="",DATE(9999,1,1),Expenses!$F14))),IF((Expenses!$E14&gt;=(W$2-0))*(Expenses!$E14&lt;=(W$3-0))=1,Expenses!$D14,0)))</f>
        <v/>
      </c>
      <c r="X38" s="22">
        <f>IF(OR(Expenses!$D14="",Expenses!$E14=""),0,IF(Expenses!$C14="Monthly",Expenses!$D14*(((MIN(DATE(YEAR((X$2-0)),MONTH((X$2-0)),1)+DAY(Expenses!$E14)-1,EOMONTH((X$2-0),0)))&gt;=(X$2-0))*((MIN(DATE(YEAR((X$2-0)),MONTH((X$2-0)),1)+DAY(Expenses!$E14)-1,EOMONTH((X$2-0),0)))&lt;=(X$3-0))*((MIN(DATE(YEAR((X$2-0)),MONTH((X$2-0)),1)+DAY(Expenses!$E14)-1,EOMONTH((X$2-0),0)))&gt;=Expenses!$E14)*((MIN(DATE(YEAR((X$2-0)),MONTH((X$2-0)),1)+DAY(Expenses!$E14)-1,EOMONTH((X$2-0),0)))&lt;=IF(Expenses!$F14="",DATE(9999,1,1),Expenses!$F14))+((MIN(EOMONTH((X$2-0),0)+DAY(Expenses!$E14),EOMONTH((X$2-0),1)))&gt;=(X$2-0))*((MIN(EOMONTH((X$2-0),0)+DAY(Expenses!$E14),EOMONTH((X$2-0),1)))&lt;=(X$3-0))*((MIN(EOMONTH((X$2-0),0)+DAY(Expenses!$E14),EOMONTH((X$2-0),1)))&gt;=Expenses!$E14)*((MIN(EOMONTH((X$2-0),0)+DAY(Expenses!$E14),EOMONTH((X$2-0),1)))&lt;=IF(Expenses!$F14="",DATE(9999,1,1),Expenses!$F14))+((MIN(EOMONTH((X$2-0),1)+DAY(Expenses!$E14),EOMONTH((X$2-0),2)))&gt;=(X$2-0))*((MIN(EOMONTH((X$2-0),1)+DAY(Expenses!$E14),EOMONTH((X$2-0),2)))&lt;=(X$3-0))*((MIN(EOMONTH((X$2-0),1)+DAY(Expenses!$E14),EOMONTH((X$2-0),2)))&gt;=Expenses!$E14)*((MIN(EOMONTH((X$2-0),1)+DAY(Expenses!$E14),EOMONTH((X$2-0),2)))&lt;=IF(Expenses!$F14="",DATE(9999,1,1),Expenses!$F14))),IF((Expenses!$E14&gt;=(X$2-0))*(Expenses!$E14&lt;=(X$3-0))=1,Expenses!$D14,0)))</f>
        <v/>
      </c>
      <c r="Y38" s="22">
        <f>IF(OR(Expenses!$D14="",Expenses!$E14=""),0,IF(Expenses!$C14="Monthly",Expenses!$D14*(((MIN(DATE(YEAR((Y$2-0)),MONTH((Y$2-0)),1)+DAY(Expenses!$E14)-1,EOMONTH((Y$2-0),0)))&gt;=(Y$2-0))*((MIN(DATE(YEAR((Y$2-0)),MONTH((Y$2-0)),1)+DAY(Expenses!$E14)-1,EOMONTH((Y$2-0),0)))&lt;=(Y$3-0))*((MIN(DATE(YEAR((Y$2-0)),MONTH((Y$2-0)),1)+DAY(Expenses!$E14)-1,EOMONTH((Y$2-0),0)))&gt;=Expenses!$E14)*((MIN(DATE(YEAR((Y$2-0)),MONTH((Y$2-0)),1)+DAY(Expenses!$E14)-1,EOMONTH((Y$2-0),0)))&lt;=IF(Expenses!$F14="",DATE(9999,1,1),Expenses!$F14))+((MIN(EOMONTH((Y$2-0),0)+DAY(Expenses!$E14),EOMONTH((Y$2-0),1)))&gt;=(Y$2-0))*((MIN(EOMONTH((Y$2-0),0)+DAY(Expenses!$E14),EOMONTH((Y$2-0),1)))&lt;=(Y$3-0))*((MIN(EOMONTH((Y$2-0),0)+DAY(Expenses!$E14),EOMONTH((Y$2-0),1)))&gt;=Expenses!$E14)*((MIN(EOMONTH((Y$2-0),0)+DAY(Expenses!$E14),EOMONTH((Y$2-0),1)))&lt;=IF(Expenses!$F14="",DATE(9999,1,1),Expenses!$F14))+((MIN(EOMONTH((Y$2-0),1)+DAY(Expenses!$E14),EOMONTH((Y$2-0),2)))&gt;=(Y$2-0))*((MIN(EOMONTH((Y$2-0),1)+DAY(Expenses!$E14),EOMONTH((Y$2-0),2)))&lt;=(Y$3-0))*((MIN(EOMONTH((Y$2-0),1)+DAY(Expenses!$E14),EOMONTH((Y$2-0),2)))&gt;=Expenses!$E14)*((MIN(EOMONTH((Y$2-0),1)+DAY(Expenses!$E14),EOMONTH((Y$2-0),2)))&lt;=IF(Expenses!$F14="",DATE(9999,1,1),Expenses!$F14))),IF((Expenses!$E14&gt;=(Y$2-0))*(Expenses!$E14&lt;=(Y$3-0))=1,Expenses!$D14,0)))</f>
        <v/>
      </c>
      <c r="Z38" s="22">
        <f>IF(OR(Expenses!$D14="",Expenses!$E14=""),0,IF(Expenses!$C14="Monthly",Expenses!$D14*(((MIN(DATE(YEAR((Z$2-0)),MONTH((Z$2-0)),1)+DAY(Expenses!$E14)-1,EOMONTH((Z$2-0),0)))&gt;=(Z$2-0))*((MIN(DATE(YEAR((Z$2-0)),MONTH((Z$2-0)),1)+DAY(Expenses!$E14)-1,EOMONTH((Z$2-0),0)))&lt;=(Z$3-0))*((MIN(DATE(YEAR((Z$2-0)),MONTH((Z$2-0)),1)+DAY(Expenses!$E14)-1,EOMONTH((Z$2-0),0)))&gt;=Expenses!$E14)*((MIN(DATE(YEAR((Z$2-0)),MONTH((Z$2-0)),1)+DAY(Expenses!$E14)-1,EOMONTH((Z$2-0),0)))&lt;=IF(Expenses!$F14="",DATE(9999,1,1),Expenses!$F14))+((MIN(EOMONTH((Z$2-0),0)+DAY(Expenses!$E14),EOMONTH((Z$2-0),1)))&gt;=(Z$2-0))*((MIN(EOMONTH((Z$2-0),0)+DAY(Expenses!$E14),EOMONTH((Z$2-0),1)))&lt;=(Z$3-0))*((MIN(EOMONTH((Z$2-0),0)+DAY(Expenses!$E14),EOMONTH((Z$2-0),1)))&gt;=Expenses!$E14)*((MIN(EOMONTH((Z$2-0),0)+DAY(Expenses!$E14),EOMONTH((Z$2-0),1)))&lt;=IF(Expenses!$F14="",DATE(9999,1,1),Expenses!$F14))+((MIN(EOMONTH((Z$2-0),1)+DAY(Expenses!$E14),EOMONTH((Z$2-0),2)))&gt;=(Z$2-0))*((MIN(EOMONTH((Z$2-0),1)+DAY(Expenses!$E14),EOMONTH((Z$2-0),2)))&lt;=(Z$3-0))*((MIN(EOMONTH((Z$2-0),1)+DAY(Expenses!$E14),EOMONTH((Z$2-0),2)))&gt;=Expenses!$E14)*((MIN(EOMONTH((Z$2-0),1)+DAY(Expenses!$E14),EOMONTH((Z$2-0),2)))&lt;=IF(Expenses!$F14="",DATE(9999,1,1),Expenses!$F14))),IF((Expenses!$E14&gt;=(Z$2-0))*(Expenses!$E14&lt;=(Z$3-0))=1,Expenses!$D14,0)))</f>
        <v/>
      </c>
      <c r="AA38" s="22">
        <f>IF(OR(Expenses!$D14="",Expenses!$E14=""),0,IF(Expenses!$C14="Monthly",Expenses!$D14*(((MIN(DATE(YEAR((AA$2-0)),MONTH((AA$2-0)),1)+DAY(Expenses!$E14)-1,EOMONTH((AA$2-0),0)))&gt;=(AA$2-0))*((MIN(DATE(YEAR((AA$2-0)),MONTH((AA$2-0)),1)+DAY(Expenses!$E14)-1,EOMONTH((AA$2-0),0)))&lt;=(AA$3-0))*((MIN(DATE(YEAR((AA$2-0)),MONTH((AA$2-0)),1)+DAY(Expenses!$E14)-1,EOMONTH((AA$2-0),0)))&gt;=Expenses!$E14)*((MIN(DATE(YEAR((AA$2-0)),MONTH((AA$2-0)),1)+DAY(Expenses!$E14)-1,EOMONTH((AA$2-0),0)))&lt;=IF(Expenses!$F14="",DATE(9999,1,1),Expenses!$F14))+((MIN(EOMONTH((AA$2-0),0)+DAY(Expenses!$E14),EOMONTH((AA$2-0),1)))&gt;=(AA$2-0))*((MIN(EOMONTH((AA$2-0),0)+DAY(Expenses!$E14),EOMONTH((AA$2-0),1)))&lt;=(AA$3-0))*((MIN(EOMONTH((AA$2-0),0)+DAY(Expenses!$E14),EOMONTH((AA$2-0),1)))&gt;=Expenses!$E14)*((MIN(EOMONTH((AA$2-0),0)+DAY(Expenses!$E14),EOMONTH((AA$2-0),1)))&lt;=IF(Expenses!$F14="",DATE(9999,1,1),Expenses!$F14))+((MIN(EOMONTH((AA$2-0),1)+DAY(Expenses!$E14),EOMONTH((AA$2-0),2)))&gt;=(AA$2-0))*((MIN(EOMONTH((AA$2-0),1)+DAY(Expenses!$E14),EOMONTH((AA$2-0),2)))&lt;=(AA$3-0))*((MIN(EOMONTH((AA$2-0),1)+DAY(Expenses!$E14),EOMONTH((AA$2-0),2)))&gt;=Expenses!$E14)*((MIN(EOMONTH((AA$2-0),1)+DAY(Expenses!$E14),EOMONTH((AA$2-0),2)))&lt;=IF(Expenses!$F14="",DATE(9999,1,1),Expenses!$F14))),IF((Expenses!$E14&gt;=(AA$2-0))*(Expenses!$E14&lt;=(AA$3-0))=1,Expenses!$D14,0)))</f>
        <v/>
      </c>
      <c r="AB38" s="22">
        <f>IF(OR(Expenses!$D14="",Expenses!$E14=""),0,IF(Expenses!$C14="Monthly",Expenses!$D14*(((MIN(DATE(YEAR((AB$2-0)),MONTH((AB$2-0)),1)+DAY(Expenses!$E14)-1,EOMONTH((AB$2-0),0)))&gt;=(AB$2-0))*((MIN(DATE(YEAR((AB$2-0)),MONTH((AB$2-0)),1)+DAY(Expenses!$E14)-1,EOMONTH((AB$2-0),0)))&lt;=(AB$3-0))*((MIN(DATE(YEAR((AB$2-0)),MONTH((AB$2-0)),1)+DAY(Expenses!$E14)-1,EOMONTH((AB$2-0),0)))&gt;=Expenses!$E14)*((MIN(DATE(YEAR((AB$2-0)),MONTH((AB$2-0)),1)+DAY(Expenses!$E14)-1,EOMONTH((AB$2-0),0)))&lt;=IF(Expenses!$F14="",DATE(9999,1,1),Expenses!$F14))+((MIN(EOMONTH((AB$2-0),0)+DAY(Expenses!$E14),EOMONTH((AB$2-0),1)))&gt;=(AB$2-0))*((MIN(EOMONTH((AB$2-0),0)+DAY(Expenses!$E14),EOMONTH((AB$2-0),1)))&lt;=(AB$3-0))*((MIN(EOMONTH((AB$2-0),0)+DAY(Expenses!$E14),EOMONTH((AB$2-0),1)))&gt;=Expenses!$E14)*((MIN(EOMONTH((AB$2-0),0)+DAY(Expenses!$E14),EOMONTH((AB$2-0),1)))&lt;=IF(Expenses!$F14="",DATE(9999,1,1),Expenses!$F14))+((MIN(EOMONTH((AB$2-0),1)+DAY(Expenses!$E14),EOMONTH((AB$2-0),2)))&gt;=(AB$2-0))*((MIN(EOMONTH((AB$2-0),1)+DAY(Expenses!$E14),EOMONTH((AB$2-0),2)))&lt;=(AB$3-0))*((MIN(EOMONTH((AB$2-0),1)+DAY(Expenses!$E14),EOMONTH((AB$2-0),2)))&gt;=Expenses!$E14)*((MIN(EOMONTH((AB$2-0),1)+DAY(Expenses!$E14),EOMONTH((AB$2-0),2)))&lt;=IF(Expenses!$F14="",DATE(9999,1,1),Expenses!$F14))),IF((Expenses!$E14&gt;=(AB$2-0))*(Expenses!$E14&lt;=(AB$3-0))=1,Expenses!$D14,0)))</f>
        <v/>
      </c>
    </row>
    <row r="39" ht="15" customHeight="1" s="23">
      <c r="A39" s="22">
        <f>IF(Expenses!$B15="","",Expenses!$B15)</f>
        <v/>
      </c>
      <c r="B39" s="22">
        <f>IF(Expenses!$A15="","",Expenses!$A15)</f>
        <v/>
      </c>
      <c r="C39" s="22">
        <f>IF(OR(Expenses!$D15="",Expenses!$E15=""),0,IF(Expenses!$C15="Monthly",Expenses!$D15*(((MIN(DATE(YEAR((C$2-0)),MONTH((C$2-0)),1)+DAY(Expenses!$E15)-1,EOMONTH((C$2-0),0)))&gt;=(C$2-0))*((MIN(DATE(YEAR((C$2-0)),MONTH((C$2-0)),1)+DAY(Expenses!$E15)-1,EOMONTH((C$2-0),0)))&lt;=(C$3-0))*((MIN(DATE(YEAR((C$2-0)),MONTH((C$2-0)),1)+DAY(Expenses!$E15)-1,EOMONTH((C$2-0),0)))&gt;=Expenses!$E15)*((MIN(DATE(YEAR((C$2-0)),MONTH((C$2-0)),1)+DAY(Expenses!$E15)-1,EOMONTH((C$2-0),0)))&lt;=IF(Expenses!$F15="",DATE(9999,1,1),Expenses!$F15))+((MIN(EOMONTH((C$2-0),0)+DAY(Expenses!$E15),EOMONTH((C$2-0),1)))&gt;=(C$2-0))*((MIN(EOMONTH((C$2-0),0)+DAY(Expenses!$E15),EOMONTH((C$2-0),1)))&lt;=(C$3-0))*((MIN(EOMONTH((C$2-0),0)+DAY(Expenses!$E15),EOMONTH((C$2-0),1)))&gt;=Expenses!$E15)*((MIN(EOMONTH((C$2-0),0)+DAY(Expenses!$E15),EOMONTH((C$2-0),1)))&lt;=IF(Expenses!$F15="",DATE(9999,1,1),Expenses!$F15))+((MIN(EOMONTH((C$2-0),1)+DAY(Expenses!$E15),EOMONTH((C$2-0),2)))&gt;=(C$2-0))*((MIN(EOMONTH((C$2-0),1)+DAY(Expenses!$E15),EOMONTH((C$2-0),2)))&lt;=(C$3-0))*((MIN(EOMONTH((C$2-0),1)+DAY(Expenses!$E15),EOMONTH((C$2-0),2)))&gt;=Expenses!$E15)*((MIN(EOMONTH((C$2-0),1)+DAY(Expenses!$E15),EOMONTH((C$2-0),2)))&lt;=IF(Expenses!$F15="",DATE(9999,1,1),Expenses!$F15))),IF((Expenses!$E15&gt;=(C$2-0))*(Expenses!$E15&lt;=(C$3-0))=1,Expenses!$D15,0)))</f>
        <v/>
      </c>
      <c r="D39" s="22">
        <f>IF(OR(Expenses!$D15="",Expenses!$E15=""),0,IF(Expenses!$C15="Monthly",Expenses!$D15*(((MIN(DATE(YEAR((D$2-0)),MONTH((D$2-0)),1)+DAY(Expenses!$E15)-1,EOMONTH((D$2-0),0)))&gt;=(D$2-0))*((MIN(DATE(YEAR((D$2-0)),MONTH((D$2-0)),1)+DAY(Expenses!$E15)-1,EOMONTH((D$2-0),0)))&lt;=(D$3-0))*((MIN(DATE(YEAR((D$2-0)),MONTH((D$2-0)),1)+DAY(Expenses!$E15)-1,EOMONTH((D$2-0),0)))&gt;=Expenses!$E15)*((MIN(DATE(YEAR((D$2-0)),MONTH((D$2-0)),1)+DAY(Expenses!$E15)-1,EOMONTH((D$2-0),0)))&lt;=IF(Expenses!$F15="",DATE(9999,1,1),Expenses!$F15))+((MIN(EOMONTH((D$2-0),0)+DAY(Expenses!$E15),EOMONTH((D$2-0),1)))&gt;=(D$2-0))*((MIN(EOMONTH((D$2-0),0)+DAY(Expenses!$E15),EOMONTH((D$2-0),1)))&lt;=(D$3-0))*((MIN(EOMONTH((D$2-0),0)+DAY(Expenses!$E15),EOMONTH((D$2-0),1)))&gt;=Expenses!$E15)*((MIN(EOMONTH((D$2-0),0)+DAY(Expenses!$E15),EOMONTH((D$2-0),1)))&lt;=IF(Expenses!$F15="",DATE(9999,1,1),Expenses!$F15))+((MIN(EOMONTH((D$2-0),1)+DAY(Expenses!$E15),EOMONTH((D$2-0),2)))&gt;=(D$2-0))*((MIN(EOMONTH((D$2-0),1)+DAY(Expenses!$E15),EOMONTH((D$2-0),2)))&lt;=(D$3-0))*((MIN(EOMONTH((D$2-0),1)+DAY(Expenses!$E15),EOMONTH((D$2-0),2)))&gt;=Expenses!$E15)*((MIN(EOMONTH((D$2-0),1)+DAY(Expenses!$E15),EOMONTH((D$2-0),2)))&lt;=IF(Expenses!$F15="",DATE(9999,1,1),Expenses!$F15))),IF((Expenses!$E15&gt;=(D$2-0))*(Expenses!$E15&lt;=(D$3-0))=1,Expenses!$D15,0)))</f>
        <v/>
      </c>
      <c r="E39" s="22">
        <f>IF(OR(Expenses!$D15="",Expenses!$E15=""),0,IF(Expenses!$C15="Monthly",Expenses!$D15*(((MIN(DATE(YEAR((E$2-0)),MONTH((E$2-0)),1)+DAY(Expenses!$E15)-1,EOMONTH((E$2-0),0)))&gt;=(E$2-0))*((MIN(DATE(YEAR((E$2-0)),MONTH((E$2-0)),1)+DAY(Expenses!$E15)-1,EOMONTH((E$2-0),0)))&lt;=(E$3-0))*((MIN(DATE(YEAR((E$2-0)),MONTH((E$2-0)),1)+DAY(Expenses!$E15)-1,EOMONTH((E$2-0),0)))&gt;=Expenses!$E15)*((MIN(DATE(YEAR((E$2-0)),MONTH((E$2-0)),1)+DAY(Expenses!$E15)-1,EOMONTH((E$2-0),0)))&lt;=IF(Expenses!$F15="",DATE(9999,1,1),Expenses!$F15))+((MIN(EOMONTH((E$2-0),0)+DAY(Expenses!$E15),EOMONTH((E$2-0),1)))&gt;=(E$2-0))*((MIN(EOMONTH((E$2-0),0)+DAY(Expenses!$E15),EOMONTH((E$2-0),1)))&lt;=(E$3-0))*((MIN(EOMONTH((E$2-0),0)+DAY(Expenses!$E15),EOMONTH((E$2-0),1)))&gt;=Expenses!$E15)*((MIN(EOMONTH((E$2-0),0)+DAY(Expenses!$E15),EOMONTH((E$2-0),1)))&lt;=IF(Expenses!$F15="",DATE(9999,1,1),Expenses!$F15))+((MIN(EOMONTH((E$2-0),1)+DAY(Expenses!$E15),EOMONTH((E$2-0),2)))&gt;=(E$2-0))*((MIN(EOMONTH((E$2-0),1)+DAY(Expenses!$E15),EOMONTH((E$2-0),2)))&lt;=(E$3-0))*((MIN(EOMONTH((E$2-0),1)+DAY(Expenses!$E15),EOMONTH((E$2-0),2)))&gt;=Expenses!$E15)*((MIN(EOMONTH((E$2-0),1)+DAY(Expenses!$E15),EOMONTH((E$2-0),2)))&lt;=IF(Expenses!$F15="",DATE(9999,1,1),Expenses!$F15))),IF((Expenses!$E15&gt;=(E$2-0))*(Expenses!$E15&lt;=(E$3-0))=1,Expenses!$D15,0)))</f>
        <v/>
      </c>
      <c r="F39" s="22">
        <f>IF(OR(Expenses!$D15="",Expenses!$E15=""),0,IF(Expenses!$C15="Monthly",Expenses!$D15*(((MIN(DATE(YEAR((F$2-0)),MONTH((F$2-0)),1)+DAY(Expenses!$E15)-1,EOMONTH((F$2-0),0)))&gt;=(F$2-0))*((MIN(DATE(YEAR((F$2-0)),MONTH((F$2-0)),1)+DAY(Expenses!$E15)-1,EOMONTH((F$2-0),0)))&lt;=(F$3-0))*((MIN(DATE(YEAR((F$2-0)),MONTH((F$2-0)),1)+DAY(Expenses!$E15)-1,EOMONTH((F$2-0),0)))&gt;=Expenses!$E15)*((MIN(DATE(YEAR((F$2-0)),MONTH((F$2-0)),1)+DAY(Expenses!$E15)-1,EOMONTH((F$2-0),0)))&lt;=IF(Expenses!$F15="",DATE(9999,1,1),Expenses!$F15))+((MIN(EOMONTH((F$2-0),0)+DAY(Expenses!$E15),EOMONTH((F$2-0),1)))&gt;=(F$2-0))*((MIN(EOMONTH((F$2-0),0)+DAY(Expenses!$E15),EOMONTH((F$2-0),1)))&lt;=(F$3-0))*((MIN(EOMONTH((F$2-0),0)+DAY(Expenses!$E15),EOMONTH((F$2-0),1)))&gt;=Expenses!$E15)*((MIN(EOMONTH((F$2-0),0)+DAY(Expenses!$E15),EOMONTH((F$2-0),1)))&lt;=IF(Expenses!$F15="",DATE(9999,1,1),Expenses!$F15))+((MIN(EOMONTH((F$2-0),1)+DAY(Expenses!$E15),EOMONTH((F$2-0),2)))&gt;=(F$2-0))*((MIN(EOMONTH((F$2-0),1)+DAY(Expenses!$E15),EOMONTH((F$2-0),2)))&lt;=(F$3-0))*((MIN(EOMONTH((F$2-0),1)+DAY(Expenses!$E15),EOMONTH((F$2-0),2)))&gt;=Expenses!$E15)*((MIN(EOMONTH((F$2-0),1)+DAY(Expenses!$E15),EOMONTH((F$2-0),2)))&lt;=IF(Expenses!$F15="",DATE(9999,1,1),Expenses!$F15))),IF((Expenses!$E15&gt;=(F$2-0))*(Expenses!$E15&lt;=(F$3-0))=1,Expenses!$D15,0)))</f>
        <v/>
      </c>
      <c r="G39" s="22">
        <f>IF(OR(Expenses!$D15="",Expenses!$E15=""),0,IF(Expenses!$C15="Monthly",Expenses!$D15*(((MIN(DATE(YEAR((G$2-0)),MONTH((G$2-0)),1)+DAY(Expenses!$E15)-1,EOMONTH((G$2-0),0)))&gt;=(G$2-0))*((MIN(DATE(YEAR((G$2-0)),MONTH((G$2-0)),1)+DAY(Expenses!$E15)-1,EOMONTH((G$2-0),0)))&lt;=(G$3-0))*((MIN(DATE(YEAR((G$2-0)),MONTH((G$2-0)),1)+DAY(Expenses!$E15)-1,EOMONTH((G$2-0),0)))&gt;=Expenses!$E15)*((MIN(DATE(YEAR((G$2-0)),MONTH((G$2-0)),1)+DAY(Expenses!$E15)-1,EOMONTH((G$2-0),0)))&lt;=IF(Expenses!$F15="",DATE(9999,1,1),Expenses!$F15))+((MIN(EOMONTH((G$2-0),0)+DAY(Expenses!$E15),EOMONTH((G$2-0),1)))&gt;=(G$2-0))*((MIN(EOMONTH((G$2-0),0)+DAY(Expenses!$E15),EOMONTH((G$2-0),1)))&lt;=(G$3-0))*((MIN(EOMONTH((G$2-0),0)+DAY(Expenses!$E15),EOMONTH((G$2-0),1)))&gt;=Expenses!$E15)*((MIN(EOMONTH((G$2-0),0)+DAY(Expenses!$E15),EOMONTH((G$2-0),1)))&lt;=IF(Expenses!$F15="",DATE(9999,1,1),Expenses!$F15))+((MIN(EOMONTH((G$2-0),1)+DAY(Expenses!$E15),EOMONTH((G$2-0),2)))&gt;=(G$2-0))*((MIN(EOMONTH((G$2-0),1)+DAY(Expenses!$E15),EOMONTH((G$2-0),2)))&lt;=(G$3-0))*((MIN(EOMONTH((G$2-0),1)+DAY(Expenses!$E15),EOMONTH((G$2-0),2)))&gt;=Expenses!$E15)*((MIN(EOMONTH((G$2-0),1)+DAY(Expenses!$E15),EOMONTH((G$2-0),2)))&lt;=IF(Expenses!$F15="",DATE(9999,1,1),Expenses!$F15))),IF((Expenses!$E15&gt;=(G$2-0))*(Expenses!$E15&lt;=(G$3-0))=1,Expenses!$D15,0)))</f>
        <v/>
      </c>
      <c r="H39" s="22">
        <f>IF(OR(Expenses!$D15="",Expenses!$E15=""),0,IF(Expenses!$C15="Monthly",Expenses!$D15*(((MIN(DATE(YEAR((H$2-0)),MONTH((H$2-0)),1)+DAY(Expenses!$E15)-1,EOMONTH((H$2-0),0)))&gt;=(H$2-0))*((MIN(DATE(YEAR((H$2-0)),MONTH((H$2-0)),1)+DAY(Expenses!$E15)-1,EOMONTH((H$2-0),0)))&lt;=(H$3-0))*((MIN(DATE(YEAR((H$2-0)),MONTH((H$2-0)),1)+DAY(Expenses!$E15)-1,EOMONTH((H$2-0),0)))&gt;=Expenses!$E15)*((MIN(DATE(YEAR((H$2-0)),MONTH((H$2-0)),1)+DAY(Expenses!$E15)-1,EOMONTH((H$2-0),0)))&lt;=IF(Expenses!$F15="",DATE(9999,1,1),Expenses!$F15))+((MIN(EOMONTH((H$2-0),0)+DAY(Expenses!$E15),EOMONTH((H$2-0),1)))&gt;=(H$2-0))*((MIN(EOMONTH((H$2-0),0)+DAY(Expenses!$E15),EOMONTH((H$2-0),1)))&lt;=(H$3-0))*((MIN(EOMONTH((H$2-0),0)+DAY(Expenses!$E15),EOMONTH((H$2-0),1)))&gt;=Expenses!$E15)*((MIN(EOMONTH((H$2-0),0)+DAY(Expenses!$E15),EOMONTH((H$2-0),1)))&lt;=IF(Expenses!$F15="",DATE(9999,1,1),Expenses!$F15))+((MIN(EOMONTH((H$2-0),1)+DAY(Expenses!$E15),EOMONTH((H$2-0),2)))&gt;=(H$2-0))*((MIN(EOMONTH((H$2-0),1)+DAY(Expenses!$E15),EOMONTH((H$2-0),2)))&lt;=(H$3-0))*((MIN(EOMONTH((H$2-0),1)+DAY(Expenses!$E15),EOMONTH((H$2-0),2)))&gt;=Expenses!$E15)*((MIN(EOMONTH((H$2-0),1)+DAY(Expenses!$E15),EOMONTH((H$2-0),2)))&lt;=IF(Expenses!$F15="",DATE(9999,1,1),Expenses!$F15))),IF((Expenses!$E15&gt;=(H$2-0))*(Expenses!$E15&lt;=(H$3-0))=1,Expenses!$D15,0)))</f>
        <v/>
      </c>
      <c r="I39" s="22">
        <f>IF(OR(Expenses!$D15="",Expenses!$E15=""),0,IF(Expenses!$C15="Monthly",Expenses!$D15*(((MIN(DATE(YEAR((I$2-0)),MONTH((I$2-0)),1)+DAY(Expenses!$E15)-1,EOMONTH((I$2-0),0)))&gt;=(I$2-0))*((MIN(DATE(YEAR((I$2-0)),MONTH((I$2-0)),1)+DAY(Expenses!$E15)-1,EOMONTH((I$2-0),0)))&lt;=(I$3-0))*((MIN(DATE(YEAR((I$2-0)),MONTH((I$2-0)),1)+DAY(Expenses!$E15)-1,EOMONTH((I$2-0),0)))&gt;=Expenses!$E15)*((MIN(DATE(YEAR((I$2-0)),MONTH((I$2-0)),1)+DAY(Expenses!$E15)-1,EOMONTH((I$2-0),0)))&lt;=IF(Expenses!$F15="",DATE(9999,1,1),Expenses!$F15))+((MIN(EOMONTH((I$2-0),0)+DAY(Expenses!$E15),EOMONTH((I$2-0),1)))&gt;=(I$2-0))*((MIN(EOMONTH((I$2-0),0)+DAY(Expenses!$E15),EOMONTH((I$2-0),1)))&lt;=(I$3-0))*((MIN(EOMONTH((I$2-0),0)+DAY(Expenses!$E15),EOMONTH((I$2-0),1)))&gt;=Expenses!$E15)*((MIN(EOMONTH((I$2-0),0)+DAY(Expenses!$E15),EOMONTH((I$2-0),1)))&lt;=IF(Expenses!$F15="",DATE(9999,1,1),Expenses!$F15))+((MIN(EOMONTH((I$2-0),1)+DAY(Expenses!$E15),EOMONTH((I$2-0),2)))&gt;=(I$2-0))*((MIN(EOMONTH((I$2-0),1)+DAY(Expenses!$E15),EOMONTH((I$2-0),2)))&lt;=(I$3-0))*((MIN(EOMONTH((I$2-0),1)+DAY(Expenses!$E15),EOMONTH((I$2-0),2)))&gt;=Expenses!$E15)*((MIN(EOMONTH((I$2-0),1)+DAY(Expenses!$E15),EOMONTH((I$2-0),2)))&lt;=IF(Expenses!$F15="",DATE(9999,1,1),Expenses!$F15))),IF((Expenses!$E15&gt;=(I$2-0))*(Expenses!$E15&lt;=(I$3-0))=1,Expenses!$D15,0)))</f>
        <v/>
      </c>
      <c r="J39" s="22">
        <f>IF(OR(Expenses!$D15="",Expenses!$E15=""),0,IF(Expenses!$C15="Monthly",Expenses!$D15*(((MIN(DATE(YEAR((J$2-0)),MONTH((J$2-0)),1)+DAY(Expenses!$E15)-1,EOMONTH((J$2-0),0)))&gt;=(J$2-0))*((MIN(DATE(YEAR((J$2-0)),MONTH((J$2-0)),1)+DAY(Expenses!$E15)-1,EOMONTH((J$2-0),0)))&lt;=(J$3-0))*((MIN(DATE(YEAR((J$2-0)),MONTH((J$2-0)),1)+DAY(Expenses!$E15)-1,EOMONTH((J$2-0),0)))&gt;=Expenses!$E15)*((MIN(DATE(YEAR((J$2-0)),MONTH((J$2-0)),1)+DAY(Expenses!$E15)-1,EOMONTH((J$2-0),0)))&lt;=IF(Expenses!$F15="",DATE(9999,1,1),Expenses!$F15))+((MIN(EOMONTH((J$2-0),0)+DAY(Expenses!$E15),EOMONTH((J$2-0),1)))&gt;=(J$2-0))*((MIN(EOMONTH((J$2-0),0)+DAY(Expenses!$E15),EOMONTH((J$2-0),1)))&lt;=(J$3-0))*((MIN(EOMONTH((J$2-0),0)+DAY(Expenses!$E15),EOMONTH((J$2-0),1)))&gt;=Expenses!$E15)*((MIN(EOMONTH((J$2-0),0)+DAY(Expenses!$E15),EOMONTH((J$2-0),1)))&lt;=IF(Expenses!$F15="",DATE(9999,1,1),Expenses!$F15))+((MIN(EOMONTH((J$2-0),1)+DAY(Expenses!$E15),EOMONTH((J$2-0),2)))&gt;=(J$2-0))*((MIN(EOMONTH((J$2-0),1)+DAY(Expenses!$E15),EOMONTH((J$2-0),2)))&lt;=(J$3-0))*((MIN(EOMONTH((J$2-0),1)+DAY(Expenses!$E15),EOMONTH((J$2-0),2)))&gt;=Expenses!$E15)*((MIN(EOMONTH((J$2-0),1)+DAY(Expenses!$E15),EOMONTH((J$2-0),2)))&lt;=IF(Expenses!$F15="",DATE(9999,1,1),Expenses!$F15))),IF((Expenses!$E15&gt;=(J$2-0))*(Expenses!$E15&lt;=(J$3-0))=1,Expenses!$D15,0)))</f>
        <v/>
      </c>
      <c r="K39" s="22">
        <f>IF(OR(Expenses!$D15="",Expenses!$E15=""),0,IF(Expenses!$C15="Monthly",Expenses!$D15*(((MIN(DATE(YEAR((K$2-0)),MONTH((K$2-0)),1)+DAY(Expenses!$E15)-1,EOMONTH((K$2-0),0)))&gt;=(K$2-0))*((MIN(DATE(YEAR((K$2-0)),MONTH((K$2-0)),1)+DAY(Expenses!$E15)-1,EOMONTH((K$2-0),0)))&lt;=(K$3-0))*((MIN(DATE(YEAR((K$2-0)),MONTH((K$2-0)),1)+DAY(Expenses!$E15)-1,EOMONTH((K$2-0),0)))&gt;=Expenses!$E15)*((MIN(DATE(YEAR((K$2-0)),MONTH((K$2-0)),1)+DAY(Expenses!$E15)-1,EOMONTH((K$2-0),0)))&lt;=IF(Expenses!$F15="",DATE(9999,1,1),Expenses!$F15))+((MIN(EOMONTH((K$2-0),0)+DAY(Expenses!$E15),EOMONTH((K$2-0),1)))&gt;=(K$2-0))*((MIN(EOMONTH((K$2-0),0)+DAY(Expenses!$E15),EOMONTH((K$2-0),1)))&lt;=(K$3-0))*((MIN(EOMONTH((K$2-0),0)+DAY(Expenses!$E15),EOMONTH((K$2-0),1)))&gt;=Expenses!$E15)*((MIN(EOMONTH((K$2-0),0)+DAY(Expenses!$E15),EOMONTH((K$2-0),1)))&lt;=IF(Expenses!$F15="",DATE(9999,1,1),Expenses!$F15))+((MIN(EOMONTH((K$2-0),1)+DAY(Expenses!$E15),EOMONTH((K$2-0),2)))&gt;=(K$2-0))*((MIN(EOMONTH((K$2-0),1)+DAY(Expenses!$E15),EOMONTH((K$2-0),2)))&lt;=(K$3-0))*((MIN(EOMONTH((K$2-0),1)+DAY(Expenses!$E15),EOMONTH((K$2-0),2)))&gt;=Expenses!$E15)*((MIN(EOMONTH((K$2-0),1)+DAY(Expenses!$E15),EOMONTH((K$2-0),2)))&lt;=IF(Expenses!$F15="",DATE(9999,1,1),Expenses!$F15))),IF((Expenses!$E15&gt;=(K$2-0))*(Expenses!$E15&lt;=(K$3-0))=1,Expenses!$D15,0)))</f>
        <v/>
      </c>
      <c r="L39" s="22">
        <f>IF(OR(Expenses!$D15="",Expenses!$E15=""),0,IF(Expenses!$C15="Monthly",Expenses!$D15*(((MIN(DATE(YEAR((L$2-0)),MONTH((L$2-0)),1)+DAY(Expenses!$E15)-1,EOMONTH((L$2-0),0)))&gt;=(L$2-0))*((MIN(DATE(YEAR((L$2-0)),MONTH((L$2-0)),1)+DAY(Expenses!$E15)-1,EOMONTH((L$2-0),0)))&lt;=(L$3-0))*((MIN(DATE(YEAR((L$2-0)),MONTH((L$2-0)),1)+DAY(Expenses!$E15)-1,EOMONTH((L$2-0),0)))&gt;=Expenses!$E15)*((MIN(DATE(YEAR((L$2-0)),MONTH((L$2-0)),1)+DAY(Expenses!$E15)-1,EOMONTH((L$2-0),0)))&lt;=IF(Expenses!$F15="",DATE(9999,1,1),Expenses!$F15))+((MIN(EOMONTH((L$2-0),0)+DAY(Expenses!$E15),EOMONTH((L$2-0),1)))&gt;=(L$2-0))*((MIN(EOMONTH((L$2-0),0)+DAY(Expenses!$E15),EOMONTH((L$2-0),1)))&lt;=(L$3-0))*((MIN(EOMONTH((L$2-0),0)+DAY(Expenses!$E15),EOMONTH((L$2-0),1)))&gt;=Expenses!$E15)*((MIN(EOMONTH((L$2-0),0)+DAY(Expenses!$E15),EOMONTH((L$2-0),1)))&lt;=IF(Expenses!$F15="",DATE(9999,1,1),Expenses!$F15))+((MIN(EOMONTH((L$2-0),1)+DAY(Expenses!$E15),EOMONTH((L$2-0),2)))&gt;=(L$2-0))*((MIN(EOMONTH((L$2-0),1)+DAY(Expenses!$E15),EOMONTH((L$2-0),2)))&lt;=(L$3-0))*((MIN(EOMONTH((L$2-0),1)+DAY(Expenses!$E15),EOMONTH((L$2-0),2)))&gt;=Expenses!$E15)*((MIN(EOMONTH((L$2-0),1)+DAY(Expenses!$E15),EOMONTH((L$2-0),2)))&lt;=IF(Expenses!$F15="",DATE(9999,1,1),Expenses!$F15))),IF((Expenses!$E15&gt;=(L$2-0))*(Expenses!$E15&lt;=(L$3-0))=1,Expenses!$D15,0)))</f>
        <v/>
      </c>
      <c r="M39" s="22">
        <f>IF(OR(Expenses!$D15="",Expenses!$E15=""),0,IF(Expenses!$C15="Monthly",Expenses!$D15*(((MIN(DATE(YEAR((M$2-0)),MONTH((M$2-0)),1)+DAY(Expenses!$E15)-1,EOMONTH((M$2-0),0)))&gt;=(M$2-0))*((MIN(DATE(YEAR((M$2-0)),MONTH((M$2-0)),1)+DAY(Expenses!$E15)-1,EOMONTH((M$2-0),0)))&lt;=(M$3-0))*((MIN(DATE(YEAR((M$2-0)),MONTH((M$2-0)),1)+DAY(Expenses!$E15)-1,EOMONTH((M$2-0),0)))&gt;=Expenses!$E15)*((MIN(DATE(YEAR((M$2-0)),MONTH((M$2-0)),1)+DAY(Expenses!$E15)-1,EOMONTH((M$2-0),0)))&lt;=IF(Expenses!$F15="",DATE(9999,1,1),Expenses!$F15))+((MIN(EOMONTH((M$2-0),0)+DAY(Expenses!$E15),EOMONTH((M$2-0),1)))&gt;=(M$2-0))*((MIN(EOMONTH((M$2-0),0)+DAY(Expenses!$E15),EOMONTH((M$2-0),1)))&lt;=(M$3-0))*((MIN(EOMONTH((M$2-0),0)+DAY(Expenses!$E15),EOMONTH((M$2-0),1)))&gt;=Expenses!$E15)*((MIN(EOMONTH((M$2-0),0)+DAY(Expenses!$E15),EOMONTH((M$2-0),1)))&lt;=IF(Expenses!$F15="",DATE(9999,1,1),Expenses!$F15))+((MIN(EOMONTH((M$2-0),1)+DAY(Expenses!$E15),EOMONTH((M$2-0),2)))&gt;=(M$2-0))*((MIN(EOMONTH((M$2-0),1)+DAY(Expenses!$E15),EOMONTH((M$2-0),2)))&lt;=(M$3-0))*((MIN(EOMONTH((M$2-0),1)+DAY(Expenses!$E15),EOMONTH((M$2-0),2)))&gt;=Expenses!$E15)*((MIN(EOMONTH((M$2-0),1)+DAY(Expenses!$E15),EOMONTH((M$2-0),2)))&lt;=IF(Expenses!$F15="",DATE(9999,1,1),Expenses!$F15))),IF((Expenses!$E15&gt;=(M$2-0))*(Expenses!$E15&lt;=(M$3-0))=1,Expenses!$D15,0)))</f>
        <v/>
      </c>
      <c r="N39" s="22">
        <f>IF(OR(Expenses!$D15="",Expenses!$E15=""),0,IF(Expenses!$C15="Monthly",Expenses!$D15*(((MIN(DATE(YEAR((N$2-0)),MONTH((N$2-0)),1)+DAY(Expenses!$E15)-1,EOMONTH((N$2-0),0)))&gt;=(N$2-0))*((MIN(DATE(YEAR((N$2-0)),MONTH((N$2-0)),1)+DAY(Expenses!$E15)-1,EOMONTH((N$2-0),0)))&lt;=(N$3-0))*((MIN(DATE(YEAR((N$2-0)),MONTH((N$2-0)),1)+DAY(Expenses!$E15)-1,EOMONTH((N$2-0),0)))&gt;=Expenses!$E15)*((MIN(DATE(YEAR((N$2-0)),MONTH((N$2-0)),1)+DAY(Expenses!$E15)-1,EOMONTH((N$2-0),0)))&lt;=IF(Expenses!$F15="",DATE(9999,1,1),Expenses!$F15))+((MIN(EOMONTH((N$2-0),0)+DAY(Expenses!$E15),EOMONTH((N$2-0),1)))&gt;=(N$2-0))*((MIN(EOMONTH((N$2-0),0)+DAY(Expenses!$E15),EOMONTH((N$2-0),1)))&lt;=(N$3-0))*((MIN(EOMONTH((N$2-0),0)+DAY(Expenses!$E15),EOMONTH((N$2-0),1)))&gt;=Expenses!$E15)*((MIN(EOMONTH((N$2-0),0)+DAY(Expenses!$E15),EOMONTH((N$2-0),1)))&lt;=IF(Expenses!$F15="",DATE(9999,1,1),Expenses!$F15))+((MIN(EOMONTH((N$2-0),1)+DAY(Expenses!$E15),EOMONTH((N$2-0),2)))&gt;=(N$2-0))*((MIN(EOMONTH((N$2-0),1)+DAY(Expenses!$E15),EOMONTH((N$2-0),2)))&lt;=(N$3-0))*((MIN(EOMONTH((N$2-0),1)+DAY(Expenses!$E15),EOMONTH((N$2-0),2)))&gt;=Expenses!$E15)*((MIN(EOMONTH((N$2-0),1)+DAY(Expenses!$E15),EOMONTH((N$2-0),2)))&lt;=IF(Expenses!$F15="",DATE(9999,1,1),Expenses!$F15))),IF((Expenses!$E15&gt;=(N$2-0))*(Expenses!$E15&lt;=(N$3-0))=1,Expenses!$D15,0)))</f>
        <v/>
      </c>
      <c r="O39" s="22">
        <f>IF(OR(Expenses!$D15="",Expenses!$E15=""),0,IF(Expenses!$C15="Monthly",Expenses!$D15*(((MIN(DATE(YEAR((O$2-0)),MONTH((O$2-0)),1)+DAY(Expenses!$E15)-1,EOMONTH((O$2-0),0)))&gt;=(O$2-0))*((MIN(DATE(YEAR((O$2-0)),MONTH((O$2-0)),1)+DAY(Expenses!$E15)-1,EOMONTH((O$2-0),0)))&lt;=(O$3-0))*((MIN(DATE(YEAR((O$2-0)),MONTH((O$2-0)),1)+DAY(Expenses!$E15)-1,EOMONTH((O$2-0),0)))&gt;=Expenses!$E15)*((MIN(DATE(YEAR((O$2-0)),MONTH((O$2-0)),1)+DAY(Expenses!$E15)-1,EOMONTH((O$2-0),0)))&lt;=IF(Expenses!$F15="",DATE(9999,1,1),Expenses!$F15))+((MIN(EOMONTH((O$2-0),0)+DAY(Expenses!$E15),EOMONTH((O$2-0),1)))&gt;=(O$2-0))*((MIN(EOMONTH((O$2-0),0)+DAY(Expenses!$E15),EOMONTH((O$2-0),1)))&lt;=(O$3-0))*((MIN(EOMONTH((O$2-0),0)+DAY(Expenses!$E15),EOMONTH((O$2-0),1)))&gt;=Expenses!$E15)*((MIN(EOMONTH((O$2-0),0)+DAY(Expenses!$E15),EOMONTH((O$2-0),1)))&lt;=IF(Expenses!$F15="",DATE(9999,1,1),Expenses!$F15))+((MIN(EOMONTH((O$2-0),1)+DAY(Expenses!$E15),EOMONTH((O$2-0),2)))&gt;=(O$2-0))*((MIN(EOMONTH((O$2-0),1)+DAY(Expenses!$E15),EOMONTH((O$2-0),2)))&lt;=(O$3-0))*((MIN(EOMONTH((O$2-0),1)+DAY(Expenses!$E15),EOMONTH((O$2-0),2)))&gt;=Expenses!$E15)*((MIN(EOMONTH((O$2-0),1)+DAY(Expenses!$E15),EOMONTH((O$2-0),2)))&lt;=IF(Expenses!$F15="",DATE(9999,1,1),Expenses!$F15))),IF((Expenses!$E15&gt;=(O$2-0))*(Expenses!$E15&lt;=(O$3-0))=1,Expenses!$D15,0)))</f>
        <v/>
      </c>
      <c r="Q39" s="22">
        <f>IF(OR(Expenses!$D15="",Expenses!$E15=""),0,IF(Expenses!$C15="Monthly",Expenses!$D15*(((MIN(DATE(YEAR((Q$2-0)),MONTH((Q$2-0)),1)+DAY(Expenses!$E15)-1,EOMONTH((Q$2-0),0)))&gt;=(Q$2-0))*((MIN(DATE(YEAR((Q$2-0)),MONTH((Q$2-0)),1)+DAY(Expenses!$E15)-1,EOMONTH((Q$2-0),0)))&lt;=(Q$3-0))*((MIN(DATE(YEAR((Q$2-0)),MONTH((Q$2-0)),1)+DAY(Expenses!$E15)-1,EOMONTH((Q$2-0),0)))&gt;=Expenses!$E15)*((MIN(DATE(YEAR((Q$2-0)),MONTH((Q$2-0)),1)+DAY(Expenses!$E15)-1,EOMONTH((Q$2-0),0)))&lt;=IF(Expenses!$F15="",DATE(9999,1,1),Expenses!$F15))+((MIN(EOMONTH((Q$2-0),0)+DAY(Expenses!$E15),EOMONTH((Q$2-0),1)))&gt;=(Q$2-0))*((MIN(EOMONTH((Q$2-0),0)+DAY(Expenses!$E15),EOMONTH((Q$2-0),1)))&lt;=(Q$3-0))*((MIN(EOMONTH((Q$2-0),0)+DAY(Expenses!$E15),EOMONTH((Q$2-0),1)))&gt;=Expenses!$E15)*((MIN(EOMONTH((Q$2-0),0)+DAY(Expenses!$E15),EOMONTH((Q$2-0),1)))&lt;=IF(Expenses!$F15="",DATE(9999,1,1),Expenses!$F15))+((MIN(EOMONTH((Q$2-0),1)+DAY(Expenses!$E15),EOMONTH((Q$2-0),2)))&gt;=(Q$2-0))*((MIN(EOMONTH((Q$2-0),1)+DAY(Expenses!$E15),EOMONTH((Q$2-0),2)))&lt;=(Q$3-0))*((MIN(EOMONTH((Q$2-0),1)+DAY(Expenses!$E15),EOMONTH((Q$2-0),2)))&gt;=Expenses!$E15)*((MIN(EOMONTH((Q$2-0),1)+DAY(Expenses!$E15),EOMONTH((Q$2-0),2)))&lt;=IF(Expenses!$F15="",DATE(9999,1,1),Expenses!$F15))),IF((Expenses!$E15&gt;=(Q$2-0))*(Expenses!$E15&lt;=(Q$3-0))=1,Expenses!$D15,0)))</f>
        <v/>
      </c>
      <c r="R39" s="22">
        <f>IF(OR(Expenses!$D15="",Expenses!$E15=""),0,IF(Expenses!$C15="Monthly",Expenses!$D15*(((MIN(DATE(YEAR((R$2-0)),MONTH((R$2-0)),1)+DAY(Expenses!$E15)-1,EOMONTH((R$2-0),0)))&gt;=(R$2-0))*((MIN(DATE(YEAR((R$2-0)),MONTH((R$2-0)),1)+DAY(Expenses!$E15)-1,EOMONTH((R$2-0),0)))&lt;=(R$3-0))*((MIN(DATE(YEAR((R$2-0)),MONTH((R$2-0)),1)+DAY(Expenses!$E15)-1,EOMONTH((R$2-0),0)))&gt;=Expenses!$E15)*((MIN(DATE(YEAR((R$2-0)),MONTH((R$2-0)),1)+DAY(Expenses!$E15)-1,EOMONTH((R$2-0),0)))&lt;=IF(Expenses!$F15="",DATE(9999,1,1),Expenses!$F15))+((MIN(EOMONTH((R$2-0),0)+DAY(Expenses!$E15),EOMONTH((R$2-0),1)))&gt;=(R$2-0))*((MIN(EOMONTH((R$2-0),0)+DAY(Expenses!$E15),EOMONTH((R$2-0),1)))&lt;=(R$3-0))*((MIN(EOMONTH((R$2-0),0)+DAY(Expenses!$E15),EOMONTH((R$2-0),1)))&gt;=Expenses!$E15)*((MIN(EOMONTH((R$2-0),0)+DAY(Expenses!$E15),EOMONTH((R$2-0),1)))&lt;=IF(Expenses!$F15="",DATE(9999,1,1),Expenses!$F15))+((MIN(EOMONTH((R$2-0),1)+DAY(Expenses!$E15),EOMONTH((R$2-0),2)))&gt;=(R$2-0))*((MIN(EOMONTH((R$2-0),1)+DAY(Expenses!$E15),EOMONTH((R$2-0),2)))&lt;=(R$3-0))*((MIN(EOMONTH((R$2-0),1)+DAY(Expenses!$E15),EOMONTH((R$2-0),2)))&gt;=Expenses!$E15)*((MIN(EOMONTH((R$2-0),1)+DAY(Expenses!$E15),EOMONTH((R$2-0),2)))&lt;=IF(Expenses!$F15="",DATE(9999,1,1),Expenses!$F15))),IF((Expenses!$E15&gt;=(R$2-0))*(Expenses!$E15&lt;=(R$3-0))=1,Expenses!$D15,0)))</f>
        <v/>
      </c>
      <c r="S39" s="22">
        <f>IF(OR(Expenses!$D15="",Expenses!$E15=""),0,IF(Expenses!$C15="Monthly",Expenses!$D15*(((MIN(DATE(YEAR((S$2-0)),MONTH((S$2-0)),1)+DAY(Expenses!$E15)-1,EOMONTH((S$2-0),0)))&gt;=(S$2-0))*((MIN(DATE(YEAR((S$2-0)),MONTH((S$2-0)),1)+DAY(Expenses!$E15)-1,EOMONTH((S$2-0),0)))&lt;=(S$3-0))*((MIN(DATE(YEAR((S$2-0)),MONTH((S$2-0)),1)+DAY(Expenses!$E15)-1,EOMONTH((S$2-0),0)))&gt;=Expenses!$E15)*((MIN(DATE(YEAR((S$2-0)),MONTH((S$2-0)),1)+DAY(Expenses!$E15)-1,EOMONTH((S$2-0),0)))&lt;=IF(Expenses!$F15="",DATE(9999,1,1),Expenses!$F15))+((MIN(EOMONTH((S$2-0),0)+DAY(Expenses!$E15),EOMONTH((S$2-0),1)))&gt;=(S$2-0))*((MIN(EOMONTH((S$2-0),0)+DAY(Expenses!$E15),EOMONTH((S$2-0),1)))&lt;=(S$3-0))*((MIN(EOMONTH((S$2-0),0)+DAY(Expenses!$E15),EOMONTH((S$2-0),1)))&gt;=Expenses!$E15)*((MIN(EOMONTH((S$2-0),0)+DAY(Expenses!$E15),EOMONTH((S$2-0),1)))&lt;=IF(Expenses!$F15="",DATE(9999,1,1),Expenses!$F15))+((MIN(EOMONTH((S$2-0),1)+DAY(Expenses!$E15),EOMONTH((S$2-0),2)))&gt;=(S$2-0))*((MIN(EOMONTH((S$2-0),1)+DAY(Expenses!$E15),EOMONTH((S$2-0),2)))&lt;=(S$3-0))*((MIN(EOMONTH((S$2-0),1)+DAY(Expenses!$E15),EOMONTH((S$2-0),2)))&gt;=Expenses!$E15)*((MIN(EOMONTH((S$2-0),1)+DAY(Expenses!$E15),EOMONTH((S$2-0),2)))&lt;=IF(Expenses!$F15="",DATE(9999,1,1),Expenses!$F15))),IF((Expenses!$E15&gt;=(S$2-0))*(Expenses!$E15&lt;=(S$3-0))=1,Expenses!$D15,0)))</f>
        <v/>
      </c>
      <c r="T39" s="22">
        <f>IF(OR(Expenses!$D15="",Expenses!$E15=""),0,IF(Expenses!$C15="Monthly",Expenses!$D15*(((MIN(DATE(YEAR((T$2-0)),MONTH((T$2-0)),1)+DAY(Expenses!$E15)-1,EOMONTH((T$2-0),0)))&gt;=(T$2-0))*((MIN(DATE(YEAR((T$2-0)),MONTH((T$2-0)),1)+DAY(Expenses!$E15)-1,EOMONTH((T$2-0),0)))&lt;=(T$3-0))*((MIN(DATE(YEAR((T$2-0)),MONTH((T$2-0)),1)+DAY(Expenses!$E15)-1,EOMONTH((T$2-0),0)))&gt;=Expenses!$E15)*((MIN(DATE(YEAR((T$2-0)),MONTH((T$2-0)),1)+DAY(Expenses!$E15)-1,EOMONTH((T$2-0),0)))&lt;=IF(Expenses!$F15="",DATE(9999,1,1),Expenses!$F15))+((MIN(EOMONTH((T$2-0),0)+DAY(Expenses!$E15),EOMONTH((T$2-0),1)))&gt;=(T$2-0))*((MIN(EOMONTH((T$2-0),0)+DAY(Expenses!$E15),EOMONTH((T$2-0),1)))&lt;=(T$3-0))*((MIN(EOMONTH((T$2-0),0)+DAY(Expenses!$E15),EOMONTH((T$2-0),1)))&gt;=Expenses!$E15)*((MIN(EOMONTH((T$2-0),0)+DAY(Expenses!$E15),EOMONTH((T$2-0),1)))&lt;=IF(Expenses!$F15="",DATE(9999,1,1),Expenses!$F15))+((MIN(EOMONTH((T$2-0),1)+DAY(Expenses!$E15),EOMONTH((T$2-0),2)))&gt;=(T$2-0))*((MIN(EOMONTH((T$2-0),1)+DAY(Expenses!$E15),EOMONTH((T$2-0),2)))&lt;=(T$3-0))*((MIN(EOMONTH((T$2-0),1)+DAY(Expenses!$E15),EOMONTH((T$2-0),2)))&gt;=Expenses!$E15)*((MIN(EOMONTH((T$2-0),1)+DAY(Expenses!$E15),EOMONTH((T$2-0),2)))&lt;=IF(Expenses!$F15="",DATE(9999,1,1),Expenses!$F15))),IF((Expenses!$E15&gt;=(T$2-0))*(Expenses!$E15&lt;=(T$3-0))=1,Expenses!$D15,0)))</f>
        <v/>
      </c>
      <c r="U39" s="22">
        <f>IF(OR(Expenses!$D15="",Expenses!$E15=""),0,IF(Expenses!$C15="Monthly",Expenses!$D15*(((MIN(DATE(YEAR((U$2-0)),MONTH((U$2-0)),1)+DAY(Expenses!$E15)-1,EOMONTH((U$2-0),0)))&gt;=(U$2-0))*((MIN(DATE(YEAR((U$2-0)),MONTH((U$2-0)),1)+DAY(Expenses!$E15)-1,EOMONTH((U$2-0),0)))&lt;=(U$3-0))*((MIN(DATE(YEAR((U$2-0)),MONTH((U$2-0)),1)+DAY(Expenses!$E15)-1,EOMONTH((U$2-0),0)))&gt;=Expenses!$E15)*((MIN(DATE(YEAR((U$2-0)),MONTH((U$2-0)),1)+DAY(Expenses!$E15)-1,EOMONTH((U$2-0),0)))&lt;=IF(Expenses!$F15="",DATE(9999,1,1),Expenses!$F15))+((MIN(EOMONTH((U$2-0),0)+DAY(Expenses!$E15),EOMONTH((U$2-0),1)))&gt;=(U$2-0))*((MIN(EOMONTH((U$2-0),0)+DAY(Expenses!$E15),EOMONTH((U$2-0),1)))&lt;=(U$3-0))*((MIN(EOMONTH((U$2-0),0)+DAY(Expenses!$E15),EOMONTH((U$2-0),1)))&gt;=Expenses!$E15)*((MIN(EOMONTH((U$2-0),0)+DAY(Expenses!$E15),EOMONTH((U$2-0),1)))&lt;=IF(Expenses!$F15="",DATE(9999,1,1),Expenses!$F15))+((MIN(EOMONTH((U$2-0),1)+DAY(Expenses!$E15),EOMONTH((U$2-0),2)))&gt;=(U$2-0))*((MIN(EOMONTH((U$2-0),1)+DAY(Expenses!$E15),EOMONTH((U$2-0),2)))&lt;=(U$3-0))*((MIN(EOMONTH((U$2-0),1)+DAY(Expenses!$E15),EOMONTH((U$2-0),2)))&gt;=Expenses!$E15)*((MIN(EOMONTH((U$2-0),1)+DAY(Expenses!$E15),EOMONTH((U$2-0),2)))&lt;=IF(Expenses!$F15="",DATE(9999,1,1),Expenses!$F15))),IF((Expenses!$E15&gt;=(U$2-0))*(Expenses!$E15&lt;=(U$3-0))=1,Expenses!$D15,0)))</f>
        <v/>
      </c>
      <c r="V39" s="22">
        <f>IF(OR(Expenses!$D15="",Expenses!$E15=""),0,IF(Expenses!$C15="Monthly",Expenses!$D15*(((MIN(DATE(YEAR((V$2-0)),MONTH((V$2-0)),1)+DAY(Expenses!$E15)-1,EOMONTH((V$2-0),0)))&gt;=(V$2-0))*((MIN(DATE(YEAR((V$2-0)),MONTH((V$2-0)),1)+DAY(Expenses!$E15)-1,EOMONTH((V$2-0),0)))&lt;=(V$3-0))*((MIN(DATE(YEAR((V$2-0)),MONTH((V$2-0)),1)+DAY(Expenses!$E15)-1,EOMONTH((V$2-0),0)))&gt;=Expenses!$E15)*((MIN(DATE(YEAR((V$2-0)),MONTH((V$2-0)),1)+DAY(Expenses!$E15)-1,EOMONTH((V$2-0),0)))&lt;=IF(Expenses!$F15="",DATE(9999,1,1),Expenses!$F15))+((MIN(EOMONTH((V$2-0),0)+DAY(Expenses!$E15),EOMONTH((V$2-0),1)))&gt;=(V$2-0))*((MIN(EOMONTH((V$2-0),0)+DAY(Expenses!$E15),EOMONTH((V$2-0),1)))&lt;=(V$3-0))*((MIN(EOMONTH((V$2-0),0)+DAY(Expenses!$E15),EOMONTH((V$2-0),1)))&gt;=Expenses!$E15)*((MIN(EOMONTH((V$2-0),0)+DAY(Expenses!$E15),EOMONTH((V$2-0),1)))&lt;=IF(Expenses!$F15="",DATE(9999,1,1),Expenses!$F15))+((MIN(EOMONTH((V$2-0),1)+DAY(Expenses!$E15),EOMONTH((V$2-0),2)))&gt;=(V$2-0))*((MIN(EOMONTH((V$2-0),1)+DAY(Expenses!$E15),EOMONTH((V$2-0),2)))&lt;=(V$3-0))*((MIN(EOMONTH((V$2-0),1)+DAY(Expenses!$E15),EOMONTH((V$2-0),2)))&gt;=Expenses!$E15)*((MIN(EOMONTH((V$2-0),1)+DAY(Expenses!$E15),EOMONTH((V$2-0),2)))&lt;=IF(Expenses!$F15="",DATE(9999,1,1),Expenses!$F15))),IF((Expenses!$E15&gt;=(V$2-0))*(Expenses!$E15&lt;=(V$3-0))=1,Expenses!$D15,0)))</f>
        <v/>
      </c>
      <c r="W39" s="22">
        <f>IF(OR(Expenses!$D15="",Expenses!$E15=""),0,IF(Expenses!$C15="Monthly",Expenses!$D15*(((MIN(DATE(YEAR((W$2-0)),MONTH((W$2-0)),1)+DAY(Expenses!$E15)-1,EOMONTH((W$2-0),0)))&gt;=(W$2-0))*((MIN(DATE(YEAR((W$2-0)),MONTH((W$2-0)),1)+DAY(Expenses!$E15)-1,EOMONTH((W$2-0),0)))&lt;=(W$3-0))*((MIN(DATE(YEAR((W$2-0)),MONTH((W$2-0)),1)+DAY(Expenses!$E15)-1,EOMONTH((W$2-0),0)))&gt;=Expenses!$E15)*((MIN(DATE(YEAR((W$2-0)),MONTH((W$2-0)),1)+DAY(Expenses!$E15)-1,EOMONTH((W$2-0),0)))&lt;=IF(Expenses!$F15="",DATE(9999,1,1),Expenses!$F15))+((MIN(EOMONTH((W$2-0),0)+DAY(Expenses!$E15),EOMONTH((W$2-0),1)))&gt;=(W$2-0))*((MIN(EOMONTH((W$2-0),0)+DAY(Expenses!$E15),EOMONTH((W$2-0),1)))&lt;=(W$3-0))*((MIN(EOMONTH((W$2-0),0)+DAY(Expenses!$E15),EOMONTH((W$2-0),1)))&gt;=Expenses!$E15)*((MIN(EOMONTH((W$2-0),0)+DAY(Expenses!$E15),EOMONTH((W$2-0),1)))&lt;=IF(Expenses!$F15="",DATE(9999,1,1),Expenses!$F15))+((MIN(EOMONTH((W$2-0),1)+DAY(Expenses!$E15),EOMONTH((W$2-0),2)))&gt;=(W$2-0))*((MIN(EOMONTH((W$2-0),1)+DAY(Expenses!$E15),EOMONTH((W$2-0),2)))&lt;=(W$3-0))*((MIN(EOMONTH((W$2-0),1)+DAY(Expenses!$E15),EOMONTH((W$2-0),2)))&gt;=Expenses!$E15)*((MIN(EOMONTH((W$2-0),1)+DAY(Expenses!$E15),EOMONTH((W$2-0),2)))&lt;=IF(Expenses!$F15="",DATE(9999,1,1),Expenses!$F15))),IF((Expenses!$E15&gt;=(W$2-0))*(Expenses!$E15&lt;=(W$3-0))=1,Expenses!$D15,0)))</f>
        <v/>
      </c>
      <c r="X39" s="22">
        <f>IF(OR(Expenses!$D15="",Expenses!$E15=""),0,IF(Expenses!$C15="Monthly",Expenses!$D15*(((MIN(DATE(YEAR((X$2-0)),MONTH((X$2-0)),1)+DAY(Expenses!$E15)-1,EOMONTH((X$2-0),0)))&gt;=(X$2-0))*((MIN(DATE(YEAR((X$2-0)),MONTH((X$2-0)),1)+DAY(Expenses!$E15)-1,EOMONTH((X$2-0),0)))&lt;=(X$3-0))*((MIN(DATE(YEAR((X$2-0)),MONTH((X$2-0)),1)+DAY(Expenses!$E15)-1,EOMONTH((X$2-0),0)))&gt;=Expenses!$E15)*((MIN(DATE(YEAR((X$2-0)),MONTH((X$2-0)),1)+DAY(Expenses!$E15)-1,EOMONTH((X$2-0),0)))&lt;=IF(Expenses!$F15="",DATE(9999,1,1),Expenses!$F15))+((MIN(EOMONTH((X$2-0),0)+DAY(Expenses!$E15),EOMONTH((X$2-0),1)))&gt;=(X$2-0))*((MIN(EOMONTH((X$2-0),0)+DAY(Expenses!$E15),EOMONTH((X$2-0),1)))&lt;=(X$3-0))*((MIN(EOMONTH((X$2-0),0)+DAY(Expenses!$E15),EOMONTH((X$2-0),1)))&gt;=Expenses!$E15)*((MIN(EOMONTH((X$2-0),0)+DAY(Expenses!$E15),EOMONTH((X$2-0),1)))&lt;=IF(Expenses!$F15="",DATE(9999,1,1),Expenses!$F15))+((MIN(EOMONTH((X$2-0),1)+DAY(Expenses!$E15),EOMONTH((X$2-0),2)))&gt;=(X$2-0))*((MIN(EOMONTH((X$2-0),1)+DAY(Expenses!$E15),EOMONTH((X$2-0),2)))&lt;=(X$3-0))*((MIN(EOMONTH((X$2-0),1)+DAY(Expenses!$E15),EOMONTH((X$2-0),2)))&gt;=Expenses!$E15)*((MIN(EOMONTH((X$2-0),1)+DAY(Expenses!$E15),EOMONTH((X$2-0),2)))&lt;=IF(Expenses!$F15="",DATE(9999,1,1),Expenses!$F15))),IF((Expenses!$E15&gt;=(X$2-0))*(Expenses!$E15&lt;=(X$3-0))=1,Expenses!$D15,0)))</f>
        <v/>
      </c>
      <c r="Y39" s="22">
        <f>IF(OR(Expenses!$D15="",Expenses!$E15=""),0,IF(Expenses!$C15="Monthly",Expenses!$D15*(((MIN(DATE(YEAR((Y$2-0)),MONTH((Y$2-0)),1)+DAY(Expenses!$E15)-1,EOMONTH((Y$2-0),0)))&gt;=(Y$2-0))*((MIN(DATE(YEAR((Y$2-0)),MONTH((Y$2-0)),1)+DAY(Expenses!$E15)-1,EOMONTH((Y$2-0),0)))&lt;=(Y$3-0))*((MIN(DATE(YEAR((Y$2-0)),MONTH((Y$2-0)),1)+DAY(Expenses!$E15)-1,EOMONTH((Y$2-0),0)))&gt;=Expenses!$E15)*((MIN(DATE(YEAR((Y$2-0)),MONTH((Y$2-0)),1)+DAY(Expenses!$E15)-1,EOMONTH((Y$2-0),0)))&lt;=IF(Expenses!$F15="",DATE(9999,1,1),Expenses!$F15))+((MIN(EOMONTH((Y$2-0),0)+DAY(Expenses!$E15),EOMONTH((Y$2-0),1)))&gt;=(Y$2-0))*((MIN(EOMONTH((Y$2-0),0)+DAY(Expenses!$E15),EOMONTH((Y$2-0),1)))&lt;=(Y$3-0))*((MIN(EOMONTH((Y$2-0),0)+DAY(Expenses!$E15),EOMONTH((Y$2-0),1)))&gt;=Expenses!$E15)*((MIN(EOMONTH((Y$2-0),0)+DAY(Expenses!$E15),EOMONTH((Y$2-0),1)))&lt;=IF(Expenses!$F15="",DATE(9999,1,1),Expenses!$F15))+((MIN(EOMONTH((Y$2-0),1)+DAY(Expenses!$E15),EOMONTH((Y$2-0),2)))&gt;=(Y$2-0))*((MIN(EOMONTH((Y$2-0),1)+DAY(Expenses!$E15),EOMONTH((Y$2-0),2)))&lt;=(Y$3-0))*((MIN(EOMONTH((Y$2-0),1)+DAY(Expenses!$E15),EOMONTH((Y$2-0),2)))&gt;=Expenses!$E15)*((MIN(EOMONTH((Y$2-0),1)+DAY(Expenses!$E15),EOMONTH((Y$2-0),2)))&lt;=IF(Expenses!$F15="",DATE(9999,1,1),Expenses!$F15))),IF((Expenses!$E15&gt;=(Y$2-0))*(Expenses!$E15&lt;=(Y$3-0))=1,Expenses!$D15,0)))</f>
        <v/>
      </c>
      <c r="Z39" s="22">
        <f>IF(OR(Expenses!$D15="",Expenses!$E15=""),0,IF(Expenses!$C15="Monthly",Expenses!$D15*(((MIN(DATE(YEAR((Z$2-0)),MONTH((Z$2-0)),1)+DAY(Expenses!$E15)-1,EOMONTH((Z$2-0),0)))&gt;=(Z$2-0))*((MIN(DATE(YEAR((Z$2-0)),MONTH((Z$2-0)),1)+DAY(Expenses!$E15)-1,EOMONTH((Z$2-0),0)))&lt;=(Z$3-0))*((MIN(DATE(YEAR((Z$2-0)),MONTH((Z$2-0)),1)+DAY(Expenses!$E15)-1,EOMONTH((Z$2-0),0)))&gt;=Expenses!$E15)*((MIN(DATE(YEAR((Z$2-0)),MONTH((Z$2-0)),1)+DAY(Expenses!$E15)-1,EOMONTH((Z$2-0),0)))&lt;=IF(Expenses!$F15="",DATE(9999,1,1),Expenses!$F15))+((MIN(EOMONTH((Z$2-0),0)+DAY(Expenses!$E15),EOMONTH((Z$2-0),1)))&gt;=(Z$2-0))*((MIN(EOMONTH((Z$2-0),0)+DAY(Expenses!$E15),EOMONTH((Z$2-0),1)))&lt;=(Z$3-0))*((MIN(EOMONTH((Z$2-0),0)+DAY(Expenses!$E15),EOMONTH((Z$2-0),1)))&gt;=Expenses!$E15)*((MIN(EOMONTH((Z$2-0),0)+DAY(Expenses!$E15),EOMONTH((Z$2-0),1)))&lt;=IF(Expenses!$F15="",DATE(9999,1,1),Expenses!$F15))+((MIN(EOMONTH((Z$2-0),1)+DAY(Expenses!$E15),EOMONTH((Z$2-0),2)))&gt;=(Z$2-0))*((MIN(EOMONTH((Z$2-0),1)+DAY(Expenses!$E15),EOMONTH((Z$2-0),2)))&lt;=(Z$3-0))*((MIN(EOMONTH((Z$2-0),1)+DAY(Expenses!$E15),EOMONTH((Z$2-0),2)))&gt;=Expenses!$E15)*((MIN(EOMONTH((Z$2-0),1)+DAY(Expenses!$E15),EOMONTH((Z$2-0),2)))&lt;=IF(Expenses!$F15="",DATE(9999,1,1),Expenses!$F15))),IF((Expenses!$E15&gt;=(Z$2-0))*(Expenses!$E15&lt;=(Z$3-0))=1,Expenses!$D15,0)))</f>
        <v/>
      </c>
      <c r="AA39" s="22">
        <f>IF(OR(Expenses!$D15="",Expenses!$E15=""),0,IF(Expenses!$C15="Monthly",Expenses!$D15*(((MIN(DATE(YEAR((AA$2-0)),MONTH((AA$2-0)),1)+DAY(Expenses!$E15)-1,EOMONTH((AA$2-0),0)))&gt;=(AA$2-0))*((MIN(DATE(YEAR((AA$2-0)),MONTH((AA$2-0)),1)+DAY(Expenses!$E15)-1,EOMONTH((AA$2-0),0)))&lt;=(AA$3-0))*((MIN(DATE(YEAR((AA$2-0)),MONTH((AA$2-0)),1)+DAY(Expenses!$E15)-1,EOMONTH((AA$2-0),0)))&gt;=Expenses!$E15)*((MIN(DATE(YEAR((AA$2-0)),MONTH((AA$2-0)),1)+DAY(Expenses!$E15)-1,EOMONTH((AA$2-0),0)))&lt;=IF(Expenses!$F15="",DATE(9999,1,1),Expenses!$F15))+((MIN(EOMONTH((AA$2-0),0)+DAY(Expenses!$E15),EOMONTH((AA$2-0),1)))&gt;=(AA$2-0))*((MIN(EOMONTH((AA$2-0),0)+DAY(Expenses!$E15),EOMONTH((AA$2-0),1)))&lt;=(AA$3-0))*((MIN(EOMONTH((AA$2-0),0)+DAY(Expenses!$E15),EOMONTH((AA$2-0),1)))&gt;=Expenses!$E15)*((MIN(EOMONTH((AA$2-0),0)+DAY(Expenses!$E15),EOMONTH((AA$2-0),1)))&lt;=IF(Expenses!$F15="",DATE(9999,1,1),Expenses!$F15))+((MIN(EOMONTH((AA$2-0),1)+DAY(Expenses!$E15),EOMONTH((AA$2-0),2)))&gt;=(AA$2-0))*((MIN(EOMONTH((AA$2-0),1)+DAY(Expenses!$E15),EOMONTH((AA$2-0),2)))&lt;=(AA$3-0))*((MIN(EOMONTH((AA$2-0),1)+DAY(Expenses!$E15),EOMONTH((AA$2-0),2)))&gt;=Expenses!$E15)*((MIN(EOMONTH((AA$2-0),1)+DAY(Expenses!$E15),EOMONTH((AA$2-0),2)))&lt;=IF(Expenses!$F15="",DATE(9999,1,1),Expenses!$F15))),IF((Expenses!$E15&gt;=(AA$2-0))*(Expenses!$E15&lt;=(AA$3-0))=1,Expenses!$D15,0)))</f>
        <v/>
      </c>
      <c r="AB39" s="22">
        <f>IF(OR(Expenses!$D15="",Expenses!$E15=""),0,IF(Expenses!$C15="Monthly",Expenses!$D15*(((MIN(DATE(YEAR((AB$2-0)),MONTH((AB$2-0)),1)+DAY(Expenses!$E15)-1,EOMONTH((AB$2-0),0)))&gt;=(AB$2-0))*((MIN(DATE(YEAR((AB$2-0)),MONTH((AB$2-0)),1)+DAY(Expenses!$E15)-1,EOMONTH((AB$2-0),0)))&lt;=(AB$3-0))*((MIN(DATE(YEAR((AB$2-0)),MONTH((AB$2-0)),1)+DAY(Expenses!$E15)-1,EOMONTH((AB$2-0),0)))&gt;=Expenses!$E15)*((MIN(DATE(YEAR((AB$2-0)),MONTH((AB$2-0)),1)+DAY(Expenses!$E15)-1,EOMONTH((AB$2-0),0)))&lt;=IF(Expenses!$F15="",DATE(9999,1,1),Expenses!$F15))+((MIN(EOMONTH((AB$2-0),0)+DAY(Expenses!$E15),EOMONTH((AB$2-0),1)))&gt;=(AB$2-0))*((MIN(EOMONTH((AB$2-0),0)+DAY(Expenses!$E15),EOMONTH((AB$2-0),1)))&lt;=(AB$3-0))*((MIN(EOMONTH((AB$2-0),0)+DAY(Expenses!$E15),EOMONTH((AB$2-0),1)))&gt;=Expenses!$E15)*((MIN(EOMONTH((AB$2-0),0)+DAY(Expenses!$E15),EOMONTH((AB$2-0),1)))&lt;=IF(Expenses!$F15="",DATE(9999,1,1),Expenses!$F15))+((MIN(EOMONTH((AB$2-0),1)+DAY(Expenses!$E15),EOMONTH((AB$2-0),2)))&gt;=(AB$2-0))*((MIN(EOMONTH((AB$2-0),1)+DAY(Expenses!$E15),EOMONTH((AB$2-0),2)))&lt;=(AB$3-0))*((MIN(EOMONTH((AB$2-0),1)+DAY(Expenses!$E15),EOMONTH((AB$2-0),2)))&gt;=Expenses!$E15)*((MIN(EOMONTH((AB$2-0),1)+DAY(Expenses!$E15),EOMONTH((AB$2-0),2)))&lt;=IF(Expenses!$F15="",DATE(9999,1,1),Expenses!$F15))),IF((Expenses!$E15&gt;=(AB$2-0))*(Expenses!$E15&lt;=(AB$3-0))=1,Expenses!$D15,0)))</f>
        <v/>
      </c>
    </row>
    <row r="40" ht="15" customHeight="1" s="23">
      <c r="A40" s="22">
        <f>IF(Expenses!$B16="","",Expenses!$B16)</f>
        <v/>
      </c>
      <c r="B40" s="22">
        <f>IF(Expenses!$A16="","",Expenses!$A16)</f>
        <v/>
      </c>
      <c r="C40" s="22">
        <f>IF(OR(Expenses!$D16="",Expenses!$E16=""),0,IF(Expenses!$C16="Monthly",Expenses!$D16*(((MIN(DATE(YEAR((C$2-0)),MONTH((C$2-0)),1)+DAY(Expenses!$E16)-1,EOMONTH((C$2-0),0)))&gt;=(C$2-0))*((MIN(DATE(YEAR((C$2-0)),MONTH((C$2-0)),1)+DAY(Expenses!$E16)-1,EOMONTH((C$2-0),0)))&lt;=(C$3-0))*((MIN(DATE(YEAR((C$2-0)),MONTH((C$2-0)),1)+DAY(Expenses!$E16)-1,EOMONTH((C$2-0),0)))&gt;=Expenses!$E16)*((MIN(DATE(YEAR((C$2-0)),MONTH((C$2-0)),1)+DAY(Expenses!$E16)-1,EOMONTH((C$2-0),0)))&lt;=IF(Expenses!$F16="",DATE(9999,1,1),Expenses!$F16))+((MIN(EOMONTH((C$2-0),0)+DAY(Expenses!$E16),EOMONTH((C$2-0),1)))&gt;=(C$2-0))*((MIN(EOMONTH((C$2-0),0)+DAY(Expenses!$E16),EOMONTH((C$2-0),1)))&lt;=(C$3-0))*((MIN(EOMONTH((C$2-0),0)+DAY(Expenses!$E16),EOMONTH((C$2-0),1)))&gt;=Expenses!$E16)*((MIN(EOMONTH((C$2-0),0)+DAY(Expenses!$E16),EOMONTH((C$2-0),1)))&lt;=IF(Expenses!$F16="",DATE(9999,1,1),Expenses!$F16))+((MIN(EOMONTH((C$2-0),1)+DAY(Expenses!$E16),EOMONTH((C$2-0),2)))&gt;=(C$2-0))*((MIN(EOMONTH((C$2-0),1)+DAY(Expenses!$E16),EOMONTH((C$2-0),2)))&lt;=(C$3-0))*((MIN(EOMONTH((C$2-0),1)+DAY(Expenses!$E16),EOMONTH((C$2-0),2)))&gt;=Expenses!$E16)*((MIN(EOMONTH((C$2-0),1)+DAY(Expenses!$E16),EOMONTH((C$2-0),2)))&lt;=IF(Expenses!$F16="",DATE(9999,1,1),Expenses!$F16))),IF((Expenses!$E16&gt;=(C$2-0))*(Expenses!$E16&lt;=(C$3-0))=1,Expenses!$D16,0)))</f>
        <v/>
      </c>
      <c r="D40" s="22">
        <f>IF(OR(Expenses!$D16="",Expenses!$E16=""),0,IF(Expenses!$C16="Monthly",Expenses!$D16*(((MIN(DATE(YEAR((D$2-0)),MONTH((D$2-0)),1)+DAY(Expenses!$E16)-1,EOMONTH((D$2-0),0)))&gt;=(D$2-0))*((MIN(DATE(YEAR((D$2-0)),MONTH((D$2-0)),1)+DAY(Expenses!$E16)-1,EOMONTH((D$2-0),0)))&lt;=(D$3-0))*((MIN(DATE(YEAR((D$2-0)),MONTH((D$2-0)),1)+DAY(Expenses!$E16)-1,EOMONTH((D$2-0),0)))&gt;=Expenses!$E16)*((MIN(DATE(YEAR((D$2-0)),MONTH((D$2-0)),1)+DAY(Expenses!$E16)-1,EOMONTH((D$2-0),0)))&lt;=IF(Expenses!$F16="",DATE(9999,1,1),Expenses!$F16))+((MIN(EOMONTH((D$2-0),0)+DAY(Expenses!$E16),EOMONTH((D$2-0),1)))&gt;=(D$2-0))*((MIN(EOMONTH((D$2-0),0)+DAY(Expenses!$E16),EOMONTH((D$2-0),1)))&lt;=(D$3-0))*((MIN(EOMONTH((D$2-0),0)+DAY(Expenses!$E16),EOMONTH((D$2-0),1)))&gt;=Expenses!$E16)*((MIN(EOMONTH((D$2-0),0)+DAY(Expenses!$E16),EOMONTH((D$2-0),1)))&lt;=IF(Expenses!$F16="",DATE(9999,1,1),Expenses!$F16))+((MIN(EOMONTH((D$2-0),1)+DAY(Expenses!$E16),EOMONTH((D$2-0),2)))&gt;=(D$2-0))*((MIN(EOMONTH((D$2-0),1)+DAY(Expenses!$E16),EOMONTH((D$2-0),2)))&lt;=(D$3-0))*((MIN(EOMONTH((D$2-0),1)+DAY(Expenses!$E16),EOMONTH((D$2-0),2)))&gt;=Expenses!$E16)*((MIN(EOMONTH((D$2-0),1)+DAY(Expenses!$E16),EOMONTH((D$2-0),2)))&lt;=IF(Expenses!$F16="",DATE(9999,1,1),Expenses!$F16))),IF((Expenses!$E16&gt;=(D$2-0))*(Expenses!$E16&lt;=(D$3-0))=1,Expenses!$D16,0)))</f>
        <v/>
      </c>
      <c r="E40" s="22">
        <f>IF(OR(Expenses!$D16="",Expenses!$E16=""),0,IF(Expenses!$C16="Monthly",Expenses!$D16*(((MIN(DATE(YEAR((E$2-0)),MONTH((E$2-0)),1)+DAY(Expenses!$E16)-1,EOMONTH((E$2-0),0)))&gt;=(E$2-0))*((MIN(DATE(YEAR((E$2-0)),MONTH((E$2-0)),1)+DAY(Expenses!$E16)-1,EOMONTH((E$2-0),0)))&lt;=(E$3-0))*((MIN(DATE(YEAR((E$2-0)),MONTH((E$2-0)),1)+DAY(Expenses!$E16)-1,EOMONTH((E$2-0),0)))&gt;=Expenses!$E16)*((MIN(DATE(YEAR((E$2-0)),MONTH((E$2-0)),1)+DAY(Expenses!$E16)-1,EOMONTH((E$2-0),0)))&lt;=IF(Expenses!$F16="",DATE(9999,1,1),Expenses!$F16))+((MIN(EOMONTH((E$2-0),0)+DAY(Expenses!$E16),EOMONTH((E$2-0),1)))&gt;=(E$2-0))*((MIN(EOMONTH((E$2-0),0)+DAY(Expenses!$E16),EOMONTH((E$2-0),1)))&lt;=(E$3-0))*((MIN(EOMONTH((E$2-0),0)+DAY(Expenses!$E16),EOMONTH((E$2-0),1)))&gt;=Expenses!$E16)*((MIN(EOMONTH((E$2-0),0)+DAY(Expenses!$E16),EOMONTH((E$2-0),1)))&lt;=IF(Expenses!$F16="",DATE(9999,1,1),Expenses!$F16))+((MIN(EOMONTH((E$2-0),1)+DAY(Expenses!$E16),EOMONTH((E$2-0),2)))&gt;=(E$2-0))*((MIN(EOMONTH((E$2-0),1)+DAY(Expenses!$E16),EOMONTH((E$2-0),2)))&lt;=(E$3-0))*((MIN(EOMONTH((E$2-0),1)+DAY(Expenses!$E16),EOMONTH((E$2-0),2)))&gt;=Expenses!$E16)*((MIN(EOMONTH((E$2-0),1)+DAY(Expenses!$E16),EOMONTH((E$2-0),2)))&lt;=IF(Expenses!$F16="",DATE(9999,1,1),Expenses!$F16))),IF((Expenses!$E16&gt;=(E$2-0))*(Expenses!$E16&lt;=(E$3-0))=1,Expenses!$D16,0)))</f>
        <v/>
      </c>
      <c r="F40" s="22">
        <f>IF(OR(Expenses!$D16="",Expenses!$E16=""),0,IF(Expenses!$C16="Monthly",Expenses!$D16*(((MIN(DATE(YEAR((F$2-0)),MONTH((F$2-0)),1)+DAY(Expenses!$E16)-1,EOMONTH((F$2-0),0)))&gt;=(F$2-0))*((MIN(DATE(YEAR((F$2-0)),MONTH((F$2-0)),1)+DAY(Expenses!$E16)-1,EOMONTH((F$2-0),0)))&lt;=(F$3-0))*((MIN(DATE(YEAR((F$2-0)),MONTH((F$2-0)),1)+DAY(Expenses!$E16)-1,EOMONTH((F$2-0),0)))&gt;=Expenses!$E16)*((MIN(DATE(YEAR((F$2-0)),MONTH((F$2-0)),1)+DAY(Expenses!$E16)-1,EOMONTH((F$2-0),0)))&lt;=IF(Expenses!$F16="",DATE(9999,1,1),Expenses!$F16))+((MIN(EOMONTH((F$2-0),0)+DAY(Expenses!$E16),EOMONTH((F$2-0),1)))&gt;=(F$2-0))*((MIN(EOMONTH((F$2-0),0)+DAY(Expenses!$E16),EOMONTH((F$2-0),1)))&lt;=(F$3-0))*((MIN(EOMONTH((F$2-0),0)+DAY(Expenses!$E16),EOMONTH((F$2-0),1)))&gt;=Expenses!$E16)*((MIN(EOMONTH((F$2-0),0)+DAY(Expenses!$E16),EOMONTH((F$2-0),1)))&lt;=IF(Expenses!$F16="",DATE(9999,1,1),Expenses!$F16))+((MIN(EOMONTH((F$2-0),1)+DAY(Expenses!$E16),EOMONTH((F$2-0),2)))&gt;=(F$2-0))*((MIN(EOMONTH((F$2-0),1)+DAY(Expenses!$E16),EOMONTH((F$2-0),2)))&lt;=(F$3-0))*((MIN(EOMONTH((F$2-0),1)+DAY(Expenses!$E16),EOMONTH((F$2-0),2)))&gt;=Expenses!$E16)*((MIN(EOMONTH((F$2-0),1)+DAY(Expenses!$E16),EOMONTH((F$2-0),2)))&lt;=IF(Expenses!$F16="",DATE(9999,1,1),Expenses!$F16))),IF((Expenses!$E16&gt;=(F$2-0))*(Expenses!$E16&lt;=(F$3-0))=1,Expenses!$D16,0)))</f>
        <v/>
      </c>
      <c r="G40" s="22">
        <f>IF(OR(Expenses!$D16="",Expenses!$E16=""),0,IF(Expenses!$C16="Monthly",Expenses!$D16*(((MIN(DATE(YEAR((G$2-0)),MONTH((G$2-0)),1)+DAY(Expenses!$E16)-1,EOMONTH((G$2-0),0)))&gt;=(G$2-0))*((MIN(DATE(YEAR((G$2-0)),MONTH((G$2-0)),1)+DAY(Expenses!$E16)-1,EOMONTH((G$2-0),0)))&lt;=(G$3-0))*((MIN(DATE(YEAR((G$2-0)),MONTH((G$2-0)),1)+DAY(Expenses!$E16)-1,EOMONTH((G$2-0),0)))&gt;=Expenses!$E16)*((MIN(DATE(YEAR((G$2-0)),MONTH((G$2-0)),1)+DAY(Expenses!$E16)-1,EOMONTH((G$2-0),0)))&lt;=IF(Expenses!$F16="",DATE(9999,1,1),Expenses!$F16))+((MIN(EOMONTH((G$2-0),0)+DAY(Expenses!$E16),EOMONTH((G$2-0),1)))&gt;=(G$2-0))*((MIN(EOMONTH((G$2-0),0)+DAY(Expenses!$E16),EOMONTH((G$2-0),1)))&lt;=(G$3-0))*((MIN(EOMONTH((G$2-0),0)+DAY(Expenses!$E16),EOMONTH((G$2-0),1)))&gt;=Expenses!$E16)*((MIN(EOMONTH((G$2-0),0)+DAY(Expenses!$E16),EOMONTH((G$2-0),1)))&lt;=IF(Expenses!$F16="",DATE(9999,1,1),Expenses!$F16))+((MIN(EOMONTH((G$2-0),1)+DAY(Expenses!$E16),EOMONTH((G$2-0),2)))&gt;=(G$2-0))*((MIN(EOMONTH((G$2-0),1)+DAY(Expenses!$E16),EOMONTH((G$2-0),2)))&lt;=(G$3-0))*((MIN(EOMONTH((G$2-0),1)+DAY(Expenses!$E16),EOMONTH((G$2-0),2)))&gt;=Expenses!$E16)*((MIN(EOMONTH((G$2-0),1)+DAY(Expenses!$E16),EOMONTH((G$2-0),2)))&lt;=IF(Expenses!$F16="",DATE(9999,1,1),Expenses!$F16))),IF((Expenses!$E16&gt;=(G$2-0))*(Expenses!$E16&lt;=(G$3-0))=1,Expenses!$D16,0)))</f>
        <v/>
      </c>
      <c r="H40" s="22">
        <f>IF(OR(Expenses!$D16="",Expenses!$E16=""),0,IF(Expenses!$C16="Monthly",Expenses!$D16*(((MIN(DATE(YEAR((H$2-0)),MONTH((H$2-0)),1)+DAY(Expenses!$E16)-1,EOMONTH((H$2-0),0)))&gt;=(H$2-0))*((MIN(DATE(YEAR((H$2-0)),MONTH((H$2-0)),1)+DAY(Expenses!$E16)-1,EOMONTH((H$2-0),0)))&lt;=(H$3-0))*((MIN(DATE(YEAR((H$2-0)),MONTH((H$2-0)),1)+DAY(Expenses!$E16)-1,EOMONTH((H$2-0),0)))&gt;=Expenses!$E16)*((MIN(DATE(YEAR((H$2-0)),MONTH((H$2-0)),1)+DAY(Expenses!$E16)-1,EOMONTH((H$2-0),0)))&lt;=IF(Expenses!$F16="",DATE(9999,1,1),Expenses!$F16))+((MIN(EOMONTH((H$2-0),0)+DAY(Expenses!$E16),EOMONTH((H$2-0),1)))&gt;=(H$2-0))*((MIN(EOMONTH((H$2-0),0)+DAY(Expenses!$E16),EOMONTH((H$2-0),1)))&lt;=(H$3-0))*((MIN(EOMONTH((H$2-0),0)+DAY(Expenses!$E16),EOMONTH((H$2-0),1)))&gt;=Expenses!$E16)*((MIN(EOMONTH((H$2-0),0)+DAY(Expenses!$E16),EOMONTH((H$2-0),1)))&lt;=IF(Expenses!$F16="",DATE(9999,1,1),Expenses!$F16))+((MIN(EOMONTH((H$2-0),1)+DAY(Expenses!$E16),EOMONTH((H$2-0),2)))&gt;=(H$2-0))*((MIN(EOMONTH((H$2-0),1)+DAY(Expenses!$E16),EOMONTH((H$2-0),2)))&lt;=(H$3-0))*((MIN(EOMONTH((H$2-0),1)+DAY(Expenses!$E16),EOMONTH((H$2-0),2)))&gt;=Expenses!$E16)*((MIN(EOMONTH((H$2-0),1)+DAY(Expenses!$E16),EOMONTH((H$2-0),2)))&lt;=IF(Expenses!$F16="",DATE(9999,1,1),Expenses!$F16))),IF((Expenses!$E16&gt;=(H$2-0))*(Expenses!$E16&lt;=(H$3-0))=1,Expenses!$D16,0)))</f>
        <v/>
      </c>
      <c r="I40" s="22">
        <f>IF(OR(Expenses!$D16="",Expenses!$E16=""),0,IF(Expenses!$C16="Monthly",Expenses!$D16*(((MIN(DATE(YEAR((I$2-0)),MONTH((I$2-0)),1)+DAY(Expenses!$E16)-1,EOMONTH((I$2-0),0)))&gt;=(I$2-0))*((MIN(DATE(YEAR((I$2-0)),MONTH((I$2-0)),1)+DAY(Expenses!$E16)-1,EOMONTH((I$2-0),0)))&lt;=(I$3-0))*((MIN(DATE(YEAR((I$2-0)),MONTH((I$2-0)),1)+DAY(Expenses!$E16)-1,EOMONTH((I$2-0),0)))&gt;=Expenses!$E16)*((MIN(DATE(YEAR((I$2-0)),MONTH((I$2-0)),1)+DAY(Expenses!$E16)-1,EOMONTH((I$2-0),0)))&lt;=IF(Expenses!$F16="",DATE(9999,1,1),Expenses!$F16))+((MIN(EOMONTH((I$2-0),0)+DAY(Expenses!$E16),EOMONTH((I$2-0),1)))&gt;=(I$2-0))*((MIN(EOMONTH((I$2-0),0)+DAY(Expenses!$E16),EOMONTH((I$2-0),1)))&lt;=(I$3-0))*((MIN(EOMONTH((I$2-0),0)+DAY(Expenses!$E16),EOMONTH((I$2-0),1)))&gt;=Expenses!$E16)*((MIN(EOMONTH((I$2-0),0)+DAY(Expenses!$E16),EOMONTH((I$2-0),1)))&lt;=IF(Expenses!$F16="",DATE(9999,1,1),Expenses!$F16))+((MIN(EOMONTH((I$2-0),1)+DAY(Expenses!$E16),EOMONTH((I$2-0),2)))&gt;=(I$2-0))*((MIN(EOMONTH((I$2-0),1)+DAY(Expenses!$E16),EOMONTH((I$2-0),2)))&lt;=(I$3-0))*((MIN(EOMONTH((I$2-0),1)+DAY(Expenses!$E16),EOMONTH((I$2-0),2)))&gt;=Expenses!$E16)*((MIN(EOMONTH((I$2-0),1)+DAY(Expenses!$E16),EOMONTH((I$2-0),2)))&lt;=IF(Expenses!$F16="",DATE(9999,1,1),Expenses!$F16))),IF((Expenses!$E16&gt;=(I$2-0))*(Expenses!$E16&lt;=(I$3-0))=1,Expenses!$D16,0)))</f>
        <v/>
      </c>
      <c r="J40" s="22">
        <f>IF(OR(Expenses!$D16="",Expenses!$E16=""),0,IF(Expenses!$C16="Monthly",Expenses!$D16*(((MIN(DATE(YEAR((J$2-0)),MONTH((J$2-0)),1)+DAY(Expenses!$E16)-1,EOMONTH((J$2-0),0)))&gt;=(J$2-0))*((MIN(DATE(YEAR((J$2-0)),MONTH((J$2-0)),1)+DAY(Expenses!$E16)-1,EOMONTH((J$2-0),0)))&lt;=(J$3-0))*((MIN(DATE(YEAR((J$2-0)),MONTH((J$2-0)),1)+DAY(Expenses!$E16)-1,EOMONTH((J$2-0),0)))&gt;=Expenses!$E16)*((MIN(DATE(YEAR((J$2-0)),MONTH((J$2-0)),1)+DAY(Expenses!$E16)-1,EOMONTH((J$2-0),0)))&lt;=IF(Expenses!$F16="",DATE(9999,1,1),Expenses!$F16))+((MIN(EOMONTH((J$2-0),0)+DAY(Expenses!$E16),EOMONTH((J$2-0),1)))&gt;=(J$2-0))*((MIN(EOMONTH((J$2-0),0)+DAY(Expenses!$E16),EOMONTH((J$2-0),1)))&lt;=(J$3-0))*((MIN(EOMONTH((J$2-0),0)+DAY(Expenses!$E16),EOMONTH((J$2-0),1)))&gt;=Expenses!$E16)*((MIN(EOMONTH((J$2-0),0)+DAY(Expenses!$E16),EOMONTH((J$2-0),1)))&lt;=IF(Expenses!$F16="",DATE(9999,1,1),Expenses!$F16))+((MIN(EOMONTH((J$2-0),1)+DAY(Expenses!$E16),EOMONTH((J$2-0),2)))&gt;=(J$2-0))*((MIN(EOMONTH((J$2-0),1)+DAY(Expenses!$E16),EOMONTH((J$2-0),2)))&lt;=(J$3-0))*((MIN(EOMONTH((J$2-0),1)+DAY(Expenses!$E16),EOMONTH((J$2-0),2)))&gt;=Expenses!$E16)*((MIN(EOMONTH((J$2-0),1)+DAY(Expenses!$E16),EOMONTH((J$2-0),2)))&lt;=IF(Expenses!$F16="",DATE(9999,1,1),Expenses!$F16))),IF((Expenses!$E16&gt;=(J$2-0))*(Expenses!$E16&lt;=(J$3-0))=1,Expenses!$D16,0)))</f>
        <v/>
      </c>
      <c r="K40" s="22">
        <f>IF(OR(Expenses!$D16="",Expenses!$E16=""),0,IF(Expenses!$C16="Monthly",Expenses!$D16*(((MIN(DATE(YEAR((K$2-0)),MONTH((K$2-0)),1)+DAY(Expenses!$E16)-1,EOMONTH((K$2-0),0)))&gt;=(K$2-0))*((MIN(DATE(YEAR((K$2-0)),MONTH((K$2-0)),1)+DAY(Expenses!$E16)-1,EOMONTH((K$2-0),0)))&lt;=(K$3-0))*((MIN(DATE(YEAR((K$2-0)),MONTH((K$2-0)),1)+DAY(Expenses!$E16)-1,EOMONTH((K$2-0),0)))&gt;=Expenses!$E16)*((MIN(DATE(YEAR((K$2-0)),MONTH((K$2-0)),1)+DAY(Expenses!$E16)-1,EOMONTH((K$2-0),0)))&lt;=IF(Expenses!$F16="",DATE(9999,1,1),Expenses!$F16))+((MIN(EOMONTH((K$2-0),0)+DAY(Expenses!$E16),EOMONTH((K$2-0),1)))&gt;=(K$2-0))*((MIN(EOMONTH((K$2-0),0)+DAY(Expenses!$E16),EOMONTH((K$2-0),1)))&lt;=(K$3-0))*((MIN(EOMONTH((K$2-0),0)+DAY(Expenses!$E16),EOMONTH((K$2-0),1)))&gt;=Expenses!$E16)*((MIN(EOMONTH((K$2-0),0)+DAY(Expenses!$E16),EOMONTH((K$2-0),1)))&lt;=IF(Expenses!$F16="",DATE(9999,1,1),Expenses!$F16))+((MIN(EOMONTH((K$2-0),1)+DAY(Expenses!$E16),EOMONTH((K$2-0),2)))&gt;=(K$2-0))*((MIN(EOMONTH((K$2-0),1)+DAY(Expenses!$E16),EOMONTH((K$2-0),2)))&lt;=(K$3-0))*((MIN(EOMONTH((K$2-0),1)+DAY(Expenses!$E16),EOMONTH((K$2-0),2)))&gt;=Expenses!$E16)*((MIN(EOMONTH((K$2-0),1)+DAY(Expenses!$E16),EOMONTH((K$2-0),2)))&lt;=IF(Expenses!$F16="",DATE(9999,1,1),Expenses!$F16))),IF((Expenses!$E16&gt;=(K$2-0))*(Expenses!$E16&lt;=(K$3-0))=1,Expenses!$D16,0)))</f>
        <v/>
      </c>
      <c r="L40" s="22">
        <f>IF(OR(Expenses!$D16="",Expenses!$E16=""),0,IF(Expenses!$C16="Monthly",Expenses!$D16*(((MIN(DATE(YEAR((L$2-0)),MONTH((L$2-0)),1)+DAY(Expenses!$E16)-1,EOMONTH((L$2-0),0)))&gt;=(L$2-0))*((MIN(DATE(YEAR((L$2-0)),MONTH((L$2-0)),1)+DAY(Expenses!$E16)-1,EOMONTH((L$2-0),0)))&lt;=(L$3-0))*((MIN(DATE(YEAR((L$2-0)),MONTH((L$2-0)),1)+DAY(Expenses!$E16)-1,EOMONTH((L$2-0),0)))&gt;=Expenses!$E16)*((MIN(DATE(YEAR((L$2-0)),MONTH((L$2-0)),1)+DAY(Expenses!$E16)-1,EOMONTH((L$2-0),0)))&lt;=IF(Expenses!$F16="",DATE(9999,1,1),Expenses!$F16))+((MIN(EOMONTH((L$2-0),0)+DAY(Expenses!$E16),EOMONTH((L$2-0),1)))&gt;=(L$2-0))*((MIN(EOMONTH((L$2-0),0)+DAY(Expenses!$E16),EOMONTH((L$2-0),1)))&lt;=(L$3-0))*((MIN(EOMONTH((L$2-0),0)+DAY(Expenses!$E16),EOMONTH((L$2-0),1)))&gt;=Expenses!$E16)*((MIN(EOMONTH((L$2-0),0)+DAY(Expenses!$E16),EOMONTH((L$2-0),1)))&lt;=IF(Expenses!$F16="",DATE(9999,1,1),Expenses!$F16))+((MIN(EOMONTH((L$2-0),1)+DAY(Expenses!$E16),EOMONTH((L$2-0),2)))&gt;=(L$2-0))*((MIN(EOMONTH((L$2-0),1)+DAY(Expenses!$E16),EOMONTH((L$2-0),2)))&lt;=(L$3-0))*((MIN(EOMONTH((L$2-0),1)+DAY(Expenses!$E16),EOMONTH((L$2-0),2)))&gt;=Expenses!$E16)*((MIN(EOMONTH((L$2-0),1)+DAY(Expenses!$E16),EOMONTH((L$2-0),2)))&lt;=IF(Expenses!$F16="",DATE(9999,1,1),Expenses!$F16))),IF((Expenses!$E16&gt;=(L$2-0))*(Expenses!$E16&lt;=(L$3-0))=1,Expenses!$D16,0)))</f>
        <v/>
      </c>
      <c r="M40" s="22">
        <f>IF(OR(Expenses!$D16="",Expenses!$E16=""),0,IF(Expenses!$C16="Monthly",Expenses!$D16*(((MIN(DATE(YEAR((M$2-0)),MONTH((M$2-0)),1)+DAY(Expenses!$E16)-1,EOMONTH((M$2-0),0)))&gt;=(M$2-0))*((MIN(DATE(YEAR((M$2-0)),MONTH((M$2-0)),1)+DAY(Expenses!$E16)-1,EOMONTH((M$2-0),0)))&lt;=(M$3-0))*((MIN(DATE(YEAR((M$2-0)),MONTH((M$2-0)),1)+DAY(Expenses!$E16)-1,EOMONTH((M$2-0),0)))&gt;=Expenses!$E16)*((MIN(DATE(YEAR((M$2-0)),MONTH((M$2-0)),1)+DAY(Expenses!$E16)-1,EOMONTH((M$2-0),0)))&lt;=IF(Expenses!$F16="",DATE(9999,1,1),Expenses!$F16))+((MIN(EOMONTH((M$2-0),0)+DAY(Expenses!$E16),EOMONTH((M$2-0),1)))&gt;=(M$2-0))*((MIN(EOMONTH((M$2-0),0)+DAY(Expenses!$E16),EOMONTH((M$2-0),1)))&lt;=(M$3-0))*((MIN(EOMONTH((M$2-0),0)+DAY(Expenses!$E16),EOMONTH((M$2-0),1)))&gt;=Expenses!$E16)*((MIN(EOMONTH((M$2-0),0)+DAY(Expenses!$E16),EOMONTH((M$2-0),1)))&lt;=IF(Expenses!$F16="",DATE(9999,1,1),Expenses!$F16))+((MIN(EOMONTH((M$2-0),1)+DAY(Expenses!$E16),EOMONTH((M$2-0),2)))&gt;=(M$2-0))*((MIN(EOMONTH((M$2-0),1)+DAY(Expenses!$E16),EOMONTH((M$2-0),2)))&lt;=(M$3-0))*((MIN(EOMONTH((M$2-0),1)+DAY(Expenses!$E16),EOMONTH((M$2-0),2)))&gt;=Expenses!$E16)*((MIN(EOMONTH((M$2-0),1)+DAY(Expenses!$E16),EOMONTH((M$2-0),2)))&lt;=IF(Expenses!$F16="",DATE(9999,1,1),Expenses!$F16))),IF((Expenses!$E16&gt;=(M$2-0))*(Expenses!$E16&lt;=(M$3-0))=1,Expenses!$D16,0)))</f>
        <v/>
      </c>
      <c r="N40" s="22">
        <f>IF(OR(Expenses!$D16="",Expenses!$E16=""),0,IF(Expenses!$C16="Monthly",Expenses!$D16*(((MIN(DATE(YEAR((N$2-0)),MONTH((N$2-0)),1)+DAY(Expenses!$E16)-1,EOMONTH((N$2-0),0)))&gt;=(N$2-0))*((MIN(DATE(YEAR((N$2-0)),MONTH((N$2-0)),1)+DAY(Expenses!$E16)-1,EOMONTH((N$2-0),0)))&lt;=(N$3-0))*((MIN(DATE(YEAR((N$2-0)),MONTH((N$2-0)),1)+DAY(Expenses!$E16)-1,EOMONTH((N$2-0),0)))&gt;=Expenses!$E16)*((MIN(DATE(YEAR((N$2-0)),MONTH((N$2-0)),1)+DAY(Expenses!$E16)-1,EOMONTH((N$2-0),0)))&lt;=IF(Expenses!$F16="",DATE(9999,1,1),Expenses!$F16))+((MIN(EOMONTH((N$2-0),0)+DAY(Expenses!$E16),EOMONTH((N$2-0),1)))&gt;=(N$2-0))*((MIN(EOMONTH((N$2-0),0)+DAY(Expenses!$E16),EOMONTH((N$2-0),1)))&lt;=(N$3-0))*((MIN(EOMONTH((N$2-0),0)+DAY(Expenses!$E16),EOMONTH((N$2-0),1)))&gt;=Expenses!$E16)*((MIN(EOMONTH((N$2-0),0)+DAY(Expenses!$E16),EOMONTH((N$2-0),1)))&lt;=IF(Expenses!$F16="",DATE(9999,1,1),Expenses!$F16))+((MIN(EOMONTH((N$2-0),1)+DAY(Expenses!$E16),EOMONTH((N$2-0),2)))&gt;=(N$2-0))*((MIN(EOMONTH((N$2-0),1)+DAY(Expenses!$E16),EOMONTH((N$2-0),2)))&lt;=(N$3-0))*((MIN(EOMONTH((N$2-0),1)+DAY(Expenses!$E16),EOMONTH((N$2-0),2)))&gt;=Expenses!$E16)*((MIN(EOMONTH((N$2-0),1)+DAY(Expenses!$E16),EOMONTH((N$2-0),2)))&lt;=IF(Expenses!$F16="",DATE(9999,1,1),Expenses!$F16))),IF((Expenses!$E16&gt;=(N$2-0))*(Expenses!$E16&lt;=(N$3-0))=1,Expenses!$D16,0)))</f>
        <v/>
      </c>
      <c r="O40" s="22">
        <f>IF(OR(Expenses!$D16="",Expenses!$E16=""),0,IF(Expenses!$C16="Monthly",Expenses!$D16*(((MIN(DATE(YEAR((O$2-0)),MONTH((O$2-0)),1)+DAY(Expenses!$E16)-1,EOMONTH((O$2-0),0)))&gt;=(O$2-0))*((MIN(DATE(YEAR((O$2-0)),MONTH((O$2-0)),1)+DAY(Expenses!$E16)-1,EOMONTH((O$2-0),0)))&lt;=(O$3-0))*((MIN(DATE(YEAR((O$2-0)),MONTH((O$2-0)),1)+DAY(Expenses!$E16)-1,EOMONTH((O$2-0),0)))&gt;=Expenses!$E16)*((MIN(DATE(YEAR((O$2-0)),MONTH((O$2-0)),1)+DAY(Expenses!$E16)-1,EOMONTH((O$2-0),0)))&lt;=IF(Expenses!$F16="",DATE(9999,1,1),Expenses!$F16))+((MIN(EOMONTH((O$2-0),0)+DAY(Expenses!$E16),EOMONTH((O$2-0),1)))&gt;=(O$2-0))*((MIN(EOMONTH((O$2-0),0)+DAY(Expenses!$E16),EOMONTH((O$2-0),1)))&lt;=(O$3-0))*((MIN(EOMONTH((O$2-0),0)+DAY(Expenses!$E16),EOMONTH((O$2-0),1)))&gt;=Expenses!$E16)*((MIN(EOMONTH((O$2-0),0)+DAY(Expenses!$E16),EOMONTH((O$2-0),1)))&lt;=IF(Expenses!$F16="",DATE(9999,1,1),Expenses!$F16))+((MIN(EOMONTH((O$2-0),1)+DAY(Expenses!$E16),EOMONTH((O$2-0),2)))&gt;=(O$2-0))*((MIN(EOMONTH((O$2-0),1)+DAY(Expenses!$E16),EOMONTH((O$2-0),2)))&lt;=(O$3-0))*((MIN(EOMONTH((O$2-0),1)+DAY(Expenses!$E16),EOMONTH((O$2-0),2)))&gt;=Expenses!$E16)*((MIN(EOMONTH((O$2-0),1)+DAY(Expenses!$E16),EOMONTH((O$2-0),2)))&lt;=IF(Expenses!$F16="",DATE(9999,1,1),Expenses!$F16))),IF((Expenses!$E16&gt;=(O$2-0))*(Expenses!$E16&lt;=(O$3-0))=1,Expenses!$D16,0)))</f>
        <v/>
      </c>
      <c r="Q40" s="22">
        <f>IF(OR(Expenses!$D16="",Expenses!$E16=""),0,IF(Expenses!$C16="Monthly",Expenses!$D16*(((MIN(DATE(YEAR((Q$2-0)),MONTH((Q$2-0)),1)+DAY(Expenses!$E16)-1,EOMONTH((Q$2-0),0)))&gt;=(Q$2-0))*((MIN(DATE(YEAR((Q$2-0)),MONTH((Q$2-0)),1)+DAY(Expenses!$E16)-1,EOMONTH((Q$2-0),0)))&lt;=(Q$3-0))*((MIN(DATE(YEAR((Q$2-0)),MONTH((Q$2-0)),1)+DAY(Expenses!$E16)-1,EOMONTH((Q$2-0),0)))&gt;=Expenses!$E16)*((MIN(DATE(YEAR((Q$2-0)),MONTH((Q$2-0)),1)+DAY(Expenses!$E16)-1,EOMONTH((Q$2-0),0)))&lt;=IF(Expenses!$F16="",DATE(9999,1,1),Expenses!$F16))+((MIN(EOMONTH((Q$2-0),0)+DAY(Expenses!$E16),EOMONTH((Q$2-0),1)))&gt;=(Q$2-0))*((MIN(EOMONTH((Q$2-0),0)+DAY(Expenses!$E16),EOMONTH((Q$2-0),1)))&lt;=(Q$3-0))*((MIN(EOMONTH((Q$2-0),0)+DAY(Expenses!$E16),EOMONTH((Q$2-0),1)))&gt;=Expenses!$E16)*((MIN(EOMONTH((Q$2-0),0)+DAY(Expenses!$E16),EOMONTH((Q$2-0),1)))&lt;=IF(Expenses!$F16="",DATE(9999,1,1),Expenses!$F16))+((MIN(EOMONTH((Q$2-0),1)+DAY(Expenses!$E16),EOMONTH((Q$2-0),2)))&gt;=(Q$2-0))*((MIN(EOMONTH((Q$2-0),1)+DAY(Expenses!$E16),EOMONTH((Q$2-0),2)))&lt;=(Q$3-0))*((MIN(EOMONTH((Q$2-0),1)+DAY(Expenses!$E16),EOMONTH((Q$2-0),2)))&gt;=Expenses!$E16)*((MIN(EOMONTH((Q$2-0),1)+DAY(Expenses!$E16),EOMONTH((Q$2-0),2)))&lt;=IF(Expenses!$F16="",DATE(9999,1,1),Expenses!$F16))),IF((Expenses!$E16&gt;=(Q$2-0))*(Expenses!$E16&lt;=(Q$3-0))=1,Expenses!$D16,0)))</f>
        <v/>
      </c>
      <c r="R40" s="22">
        <f>IF(OR(Expenses!$D16="",Expenses!$E16=""),0,IF(Expenses!$C16="Monthly",Expenses!$D16*(((MIN(DATE(YEAR((R$2-0)),MONTH((R$2-0)),1)+DAY(Expenses!$E16)-1,EOMONTH((R$2-0),0)))&gt;=(R$2-0))*((MIN(DATE(YEAR((R$2-0)),MONTH((R$2-0)),1)+DAY(Expenses!$E16)-1,EOMONTH((R$2-0),0)))&lt;=(R$3-0))*((MIN(DATE(YEAR((R$2-0)),MONTH((R$2-0)),1)+DAY(Expenses!$E16)-1,EOMONTH((R$2-0),0)))&gt;=Expenses!$E16)*((MIN(DATE(YEAR((R$2-0)),MONTH((R$2-0)),1)+DAY(Expenses!$E16)-1,EOMONTH((R$2-0),0)))&lt;=IF(Expenses!$F16="",DATE(9999,1,1),Expenses!$F16))+((MIN(EOMONTH((R$2-0),0)+DAY(Expenses!$E16),EOMONTH((R$2-0),1)))&gt;=(R$2-0))*((MIN(EOMONTH((R$2-0),0)+DAY(Expenses!$E16),EOMONTH((R$2-0),1)))&lt;=(R$3-0))*((MIN(EOMONTH((R$2-0),0)+DAY(Expenses!$E16),EOMONTH((R$2-0),1)))&gt;=Expenses!$E16)*((MIN(EOMONTH((R$2-0),0)+DAY(Expenses!$E16),EOMONTH((R$2-0),1)))&lt;=IF(Expenses!$F16="",DATE(9999,1,1),Expenses!$F16))+((MIN(EOMONTH((R$2-0),1)+DAY(Expenses!$E16),EOMONTH((R$2-0),2)))&gt;=(R$2-0))*((MIN(EOMONTH((R$2-0),1)+DAY(Expenses!$E16),EOMONTH((R$2-0),2)))&lt;=(R$3-0))*((MIN(EOMONTH((R$2-0),1)+DAY(Expenses!$E16),EOMONTH((R$2-0),2)))&gt;=Expenses!$E16)*((MIN(EOMONTH((R$2-0),1)+DAY(Expenses!$E16),EOMONTH((R$2-0),2)))&lt;=IF(Expenses!$F16="",DATE(9999,1,1),Expenses!$F16))),IF((Expenses!$E16&gt;=(R$2-0))*(Expenses!$E16&lt;=(R$3-0))=1,Expenses!$D16,0)))</f>
        <v/>
      </c>
      <c r="S40" s="22">
        <f>IF(OR(Expenses!$D16="",Expenses!$E16=""),0,IF(Expenses!$C16="Monthly",Expenses!$D16*(((MIN(DATE(YEAR((S$2-0)),MONTH((S$2-0)),1)+DAY(Expenses!$E16)-1,EOMONTH((S$2-0),0)))&gt;=(S$2-0))*((MIN(DATE(YEAR((S$2-0)),MONTH((S$2-0)),1)+DAY(Expenses!$E16)-1,EOMONTH((S$2-0),0)))&lt;=(S$3-0))*((MIN(DATE(YEAR((S$2-0)),MONTH((S$2-0)),1)+DAY(Expenses!$E16)-1,EOMONTH((S$2-0),0)))&gt;=Expenses!$E16)*((MIN(DATE(YEAR((S$2-0)),MONTH((S$2-0)),1)+DAY(Expenses!$E16)-1,EOMONTH((S$2-0),0)))&lt;=IF(Expenses!$F16="",DATE(9999,1,1),Expenses!$F16))+((MIN(EOMONTH((S$2-0),0)+DAY(Expenses!$E16),EOMONTH((S$2-0),1)))&gt;=(S$2-0))*((MIN(EOMONTH((S$2-0),0)+DAY(Expenses!$E16),EOMONTH((S$2-0),1)))&lt;=(S$3-0))*((MIN(EOMONTH((S$2-0),0)+DAY(Expenses!$E16),EOMONTH((S$2-0),1)))&gt;=Expenses!$E16)*((MIN(EOMONTH((S$2-0),0)+DAY(Expenses!$E16),EOMONTH((S$2-0),1)))&lt;=IF(Expenses!$F16="",DATE(9999,1,1),Expenses!$F16))+((MIN(EOMONTH((S$2-0),1)+DAY(Expenses!$E16),EOMONTH((S$2-0),2)))&gt;=(S$2-0))*((MIN(EOMONTH((S$2-0),1)+DAY(Expenses!$E16),EOMONTH((S$2-0),2)))&lt;=(S$3-0))*((MIN(EOMONTH((S$2-0),1)+DAY(Expenses!$E16),EOMONTH((S$2-0),2)))&gt;=Expenses!$E16)*((MIN(EOMONTH((S$2-0),1)+DAY(Expenses!$E16),EOMONTH((S$2-0),2)))&lt;=IF(Expenses!$F16="",DATE(9999,1,1),Expenses!$F16))),IF((Expenses!$E16&gt;=(S$2-0))*(Expenses!$E16&lt;=(S$3-0))=1,Expenses!$D16,0)))</f>
        <v/>
      </c>
      <c r="T40" s="22">
        <f>IF(OR(Expenses!$D16="",Expenses!$E16=""),0,IF(Expenses!$C16="Monthly",Expenses!$D16*(((MIN(DATE(YEAR((T$2-0)),MONTH((T$2-0)),1)+DAY(Expenses!$E16)-1,EOMONTH((T$2-0),0)))&gt;=(T$2-0))*((MIN(DATE(YEAR((T$2-0)),MONTH((T$2-0)),1)+DAY(Expenses!$E16)-1,EOMONTH((T$2-0),0)))&lt;=(T$3-0))*((MIN(DATE(YEAR((T$2-0)),MONTH((T$2-0)),1)+DAY(Expenses!$E16)-1,EOMONTH((T$2-0),0)))&gt;=Expenses!$E16)*((MIN(DATE(YEAR((T$2-0)),MONTH((T$2-0)),1)+DAY(Expenses!$E16)-1,EOMONTH((T$2-0),0)))&lt;=IF(Expenses!$F16="",DATE(9999,1,1),Expenses!$F16))+((MIN(EOMONTH((T$2-0),0)+DAY(Expenses!$E16),EOMONTH((T$2-0),1)))&gt;=(T$2-0))*((MIN(EOMONTH((T$2-0),0)+DAY(Expenses!$E16),EOMONTH((T$2-0),1)))&lt;=(T$3-0))*((MIN(EOMONTH((T$2-0),0)+DAY(Expenses!$E16),EOMONTH((T$2-0),1)))&gt;=Expenses!$E16)*((MIN(EOMONTH((T$2-0),0)+DAY(Expenses!$E16),EOMONTH((T$2-0),1)))&lt;=IF(Expenses!$F16="",DATE(9999,1,1),Expenses!$F16))+((MIN(EOMONTH((T$2-0),1)+DAY(Expenses!$E16),EOMONTH((T$2-0),2)))&gt;=(T$2-0))*((MIN(EOMONTH((T$2-0),1)+DAY(Expenses!$E16),EOMONTH((T$2-0),2)))&lt;=(T$3-0))*((MIN(EOMONTH((T$2-0),1)+DAY(Expenses!$E16),EOMONTH((T$2-0),2)))&gt;=Expenses!$E16)*((MIN(EOMONTH((T$2-0),1)+DAY(Expenses!$E16),EOMONTH((T$2-0),2)))&lt;=IF(Expenses!$F16="",DATE(9999,1,1),Expenses!$F16))),IF((Expenses!$E16&gt;=(T$2-0))*(Expenses!$E16&lt;=(T$3-0))=1,Expenses!$D16,0)))</f>
        <v/>
      </c>
      <c r="U40" s="22">
        <f>IF(OR(Expenses!$D16="",Expenses!$E16=""),0,IF(Expenses!$C16="Monthly",Expenses!$D16*(((MIN(DATE(YEAR((U$2-0)),MONTH((U$2-0)),1)+DAY(Expenses!$E16)-1,EOMONTH((U$2-0),0)))&gt;=(U$2-0))*((MIN(DATE(YEAR((U$2-0)),MONTH((U$2-0)),1)+DAY(Expenses!$E16)-1,EOMONTH((U$2-0),0)))&lt;=(U$3-0))*((MIN(DATE(YEAR((U$2-0)),MONTH((U$2-0)),1)+DAY(Expenses!$E16)-1,EOMONTH((U$2-0),0)))&gt;=Expenses!$E16)*((MIN(DATE(YEAR((U$2-0)),MONTH((U$2-0)),1)+DAY(Expenses!$E16)-1,EOMONTH((U$2-0),0)))&lt;=IF(Expenses!$F16="",DATE(9999,1,1),Expenses!$F16))+((MIN(EOMONTH((U$2-0),0)+DAY(Expenses!$E16),EOMONTH((U$2-0),1)))&gt;=(U$2-0))*((MIN(EOMONTH((U$2-0),0)+DAY(Expenses!$E16),EOMONTH((U$2-0),1)))&lt;=(U$3-0))*((MIN(EOMONTH((U$2-0),0)+DAY(Expenses!$E16),EOMONTH((U$2-0),1)))&gt;=Expenses!$E16)*((MIN(EOMONTH((U$2-0),0)+DAY(Expenses!$E16),EOMONTH((U$2-0),1)))&lt;=IF(Expenses!$F16="",DATE(9999,1,1),Expenses!$F16))+((MIN(EOMONTH((U$2-0),1)+DAY(Expenses!$E16),EOMONTH((U$2-0),2)))&gt;=(U$2-0))*((MIN(EOMONTH((U$2-0),1)+DAY(Expenses!$E16),EOMONTH((U$2-0),2)))&lt;=(U$3-0))*((MIN(EOMONTH((U$2-0),1)+DAY(Expenses!$E16),EOMONTH((U$2-0),2)))&gt;=Expenses!$E16)*((MIN(EOMONTH((U$2-0),1)+DAY(Expenses!$E16),EOMONTH((U$2-0),2)))&lt;=IF(Expenses!$F16="",DATE(9999,1,1),Expenses!$F16))),IF((Expenses!$E16&gt;=(U$2-0))*(Expenses!$E16&lt;=(U$3-0))=1,Expenses!$D16,0)))</f>
        <v/>
      </c>
      <c r="V40" s="22">
        <f>IF(OR(Expenses!$D16="",Expenses!$E16=""),0,IF(Expenses!$C16="Monthly",Expenses!$D16*(((MIN(DATE(YEAR((V$2-0)),MONTH((V$2-0)),1)+DAY(Expenses!$E16)-1,EOMONTH((V$2-0),0)))&gt;=(V$2-0))*((MIN(DATE(YEAR((V$2-0)),MONTH((V$2-0)),1)+DAY(Expenses!$E16)-1,EOMONTH((V$2-0),0)))&lt;=(V$3-0))*((MIN(DATE(YEAR((V$2-0)),MONTH((V$2-0)),1)+DAY(Expenses!$E16)-1,EOMONTH((V$2-0),0)))&gt;=Expenses!$E16)*((MIN(DATE(YEAR((V$2-0)),MONTH((V$2-0)),1)+DAY(Expenses!$E16)-1,EOMONTH((V$2-0),0)))&lt;=IF(Expenses!$F16="",DATE(9999,1,1),Expenses!$F16))+((MIN(EOMONTH((V$2-0),0)+DAY(Expenses!$E16),EOMONTH((V$2-0),1)))&gt;=(V$2-0))*((MIN(EOMONTH((V$2-0),0)+DAY(Expenses!$E16),EOMONTH((V$2-0),1)))&lt;=(V$3-0))*((MIN(EOMONTH((V$2-0),0)+DAY(Expenses!$E16),EOMONTH((V$2-0),1)))&gt;=Expenses!$E16)*((MIN(EOMONTH((V$2-0),0)+DAY(Expenses!$E16),EOMONTH((V$2-0),1)))&lt;=IF(Expenses!$F16="",DATE(9999,1,1),Expenses!$F16))+((MIN(EOMONTH((V$2-0),1)+DAY(Expenses!$E16),EOMONTH((V$2-0),2)))&gt;=(V$2-0))*((MIN(EOMONTH((V$2-0),1)+DAY(Expenses!$E16),EOMONTH((V$2-0),2)))&lt;=(V$3-0))*((MIN(EOMONTH((V$2-0),1)+DAY(Expenses!$E16),EOMONTH((V$2-0),2)))&gt;=Expenses!$E16)*((MIN(EOMONTH((V$2-0),1)+DAY(Expenses!$E16),EOMONTH((V$2-0),2)))&lt;=IF(Expenses!$F16="",DATE(9999,1,1),Expenses!$F16))),IF((Expenses!$E16&gt;=(V$2-0))*(Expenses!$E16&lt;=(V$3-0))=1,Expenses!$D16,0)))</f>
        <v/>
      </c>
      <c r="W40" s="22">
        <f>IF(OR(Expenses!$D16="",Expenses!$E16=""),0,IF(Expenses!$C16="Monthly",Expenses!$D16*(((MIN(DATE(YEAR((W$2-0)),MONTH((W$2-0)),1)+DAY(Expenses!$E16)-1,EOMONTH((W$2-0),0)))&gt;=(W$2-0))*((MIN(DATE(YEAR((W$2-0)),MONTH((W$2-0)),1)+DAY(Expenses!$E16)-1,EOMONTH((W$2-0),0)))&lt;=(W$3-0))*((MIN(DATE(YEAR((W$2-0)),MONTH((W$2-0)),1)+DAY(Expenses!$E16)-1,EOMONTH((W$2-0),0)))&gt;=Expenses!$E16)*((MIN(DATE(YEAR((W$2-0)),MONTH((W$2-0)),1)+DAY(Expenses!$E16)-1,EOMONTH((W$2-0),0)))&lt;=IF(Expenses!$F16="",DATE(9999,1,1),Expenses!$F16))+((MIN(EOMONTH((W$2-0),0)+DAY(Expenses!$E16),EOMONTH((W$2-0),1)))&gt;=(W$2-0))*((MIN(EOMONTH((W$2-0),0)+DAY(Expenses!$E16),EOMONTH((W$2-0),1)))&lt;=(W$3-0))*((MIN(EOMONTH((W$2-0),0)+DAY(Expenses!$E16),EOMONTH((W$2-0),1)))&gt;=Expenses!$E16)*((MIN(EOMONTH((W$2-0),0)+DAY(Expenses!$E16),EOMONTH((W$2-0),1)))&lt;=IF(Expenses!$F16="",DATE(9999,1,1),Expenses!$F16))+((MIN(EOMONTH((W$2-0),1)+DAY(Expenses!$E16),EOMONTH((W$2-0),2)))&gt;=(W$2-0))*((MIN(EOMONTH((W$2-0),1)+DAY(Expenses!$E16),EOMONTH((W$2-0),2)))&lt;=(W$3-0))*((MIN(EOMONTH((W$2-0),1)+DAY(Expenses!$E16),EOMONTH((W$2-0),2)))&gt;=Expenses!$E16)*((MIN(EOMONTH((W$2-0),1)+DAY(Expenses!$E16),EOMONTH((W$2-0),2)))&lt;=IF(Expenses!$F16="",DATE(9999,1,1),Expenses!$F16))),IF((Expenses!$E16&gt;=(W$2-0))*(Expenses!$E16&lt;=(W$3-0))=1,Expenses!$D16,0)))</f>
        <v/>
      </c>
      <c r="X40" s="22">
        <f>IF(OR(Expenses!$D16="",Expenses!$E16=""),0,IF(Expenses!$C16="Monthly",Expenses!$D16*(((MIN(DATE(YEAR((X$2-0)),MONTH((X$2-0)),1)+DAY(Expenses!$E16)-1,EOMONTH((X$2-0),0)))&gt;=(X$2-0))*((MIN(DATE(YEAR((X$2-0)),MONTH((X$2-0)),1)+DAY(Expenses!$E16)-1,EOMONTH((X$2-0),0)))&lt;=(X$3-0))*((MIN(DATE(YEAR((X$2-0)),MONTH((X$2-0)),1)+DAY(Expenses!$E16)-1,EOMONTH((X$2-0),0)))&gt;=Expenses!$E16)*((MIN(DATE(YEAR((X$2-0)),MONTH((X$2-0)),1)+DAY(Expenses!$E16)-1,EOMONTH((X$2-0),0)))&lt;=IF(Expenses!$F16="",DATE(9999,1,1),Expenses!$F16))+((MIN(EOMONTH((X$2-0),0)+DAY(Expenses!$E16),EOMONTH((X$2-0),1)))&gt;=(X$2-0))*((MIN(EOMONTH((X$2-0),0)+DAY(Expenses!$E16),EOMONTH((X$2-0),1)))&lt;=(X$3-0))*((MIN(EOMONTH((X$2-0),0)+DAY(Expenses!$E16),EOMONTH((X$2-0),1)))&gt;=Expenses!$E16)*((MIN(EOMONTH((X$2-0),0)+DAY(Expenses!$E16),EOMONTH((X$2-0),1)))&lt;=IF(Expenses!$F16="",DATE(9999,1,1),Expenses!$F16))+((MIN(EOMONTH((X$2-0),1)+DAY(Expenses!$E16),EOMONTH((X$2-0),2)))&gt;=(X$2-0))*((MIN(EOMONTH((X$2-0),1)+DAY(Expenses!$E16),EOMONTH((X$2-0),2)))&lt;=(X$3-0))*((MIN(EOMONTH((X$2-0),1)+DAY(Expenses!$E16),EOMONTH((X$2-0),2)))&gt;=Expenses!$E16)*((MIN(EOMONTH((X$2-0),1)+DAY(Expenses!$E16),EOMONTH((X$2-0),2)))&lt;=IF(Expenses!$F16="",DATE(9999,1,1),Expenses!$F16))),IF((Expenses!$E16&gt;=(X$2-0))*(Expenses!$E16&lt;=(X$3-0))=1,Expenses!$D16,0)))</f>
        <v/>
      </c>
      <c r="Y40" s="22">
        <f>IF(OR(Expenses!$D16="",Expenses!$E16=""),0,IF(Expenses!$C16="Monthly",Expenses!$D16*(((MIN(DATE(YEAR((Y$2-0)),MONTH((Y$2-0)),1)+DAY(Expenses!$E16)-1,EOMONTH((Y$2-0),0)))&gt;=(Y$2-0))*((MIN(DATE(YEAR((Y$2-0)),MONTH((Y$2-0)),1)+DAY(Expenses!$E16)-1,EOMONTH((Y$2-0),0)))&lt;=(Y$3-0))*((MIN(DATE(YEAR((Y$2-0)),MONTH((Y$2-0)),1)+DAY(Expenses!$E16)-1,EOMONTH((Y$2-0),0)))&gt;=Expenses!$E16)*((MIN(DATE(YEAR((Y$2-0)),MONTH((Y$2-0)),1)+DAY(Expenses!$E16)-1,EOMONTH((Y$2-0),0)))&lt;=IF(Expenses!$F16="",DATE(9999,1,1),Expenses!$F16))+((MIN(EOMONTH((Y$2-0),0)+DAY(Expenses!$E16),EOMONTH((Y$2-0),1)))&gt;=(Y$2-0))*((MIN(EOMONTH((Y$2-0),0)+DAY(Expenses!$E16),EOMONTH((Y$2-0),1)))&lt;=(Y$3-0))*((MIN(EOMONTH((Y$2-0),0)+DAY(Expenses!$E16),EOMONTH((Y$2-0),1)))&gt;=Expenses!$E16)*((MIN(EOMONTH((Y$2-0),0)+DAY(Expenses!$E16),EOMONTH((Y$2-0),1)))&lt;=IF(Expenses!$F16="",DATE(9999,1,1),Expenses!$F16))+((MIN(EOMONTH((Y$2-0),1)+DAY(Expenses!$E16),EOMONTH((Y$2-0),2)))&gt;=(Y$2-0))*((MIN(EOMONTH((Y$2-0),1)+DAY(Expenses!$E16),EOMONTH((Y$2-0),2)))&lt;=(Y$3-0))*((MIN(EOMONTH((Y$2-0),1)+DAY(Expenses!$E16),EOMONTH((Y$2-0),2)))&gt;=Expenses!$E16)*((MIN(EOMONTH((Y$2-0),1)+DAY(Expenses!$E16),EOMONTH((Y$2-0),2)))&lt;=IF(Expenses!$F16="",DATE(9999,1,1),Expenses!$F16))),IF((Expenses!$E16&gt;=(Y$2-0))*(Expenses!$E16&lt;=(Y$3-0))=1,Expenses!$D16,0)))</f>
        <v/>
      </c>
      <c r="Z40" s="22">
        <f>IF(OR(Expenses!$D16="",Expenses!$E16=""),0,IF(Expenses!$C16="Monthly",Expenses!$D16*(((MIN(DATE(YEAR((Z$2-0)),MONTH((Z$2-0)),1)+DAY(Expenses!$E16)-1,EOMONTH((Z$2-0),0)))&gt;=(Z$2-0))*((MIN(DATE(YEAR((Z$2-0)),MONTH((Z$2-0)),1)+DAY(Expenses!$E16)-1,EOMONTH((Z$2-0),0)))&lt;=(Z$3-0))*((MIN(DATE(YEAR((Z$2-0)),MONTH((Z$2-0)),1)+DAY(Expenses!$E16)-1,EOMONTH((Z$2-0),0)))&gt;=Expenses!$E16)*((MIN(DATE(YEAR((Z$2-0)),MONTH((Z$2-0)),1)+DAY(Expenses!$E16)-1,EOMONTH((Z$2-0),0)))&lt;=IF(Expenses!$F16="",DATE(9999,1,1),Expenses!$F16))+((MIN(EOMONTH((Z$2-0),0)+DAY(Expenses!$E16),EOMONTH((Z$2-0),1)))&gt;=(Z$2-0))*((MIN(EOMONTH((Z$2-0),0)+DAY(Expenses!$E16),EOMONTH((Z$2-0),1)))&lt;=(Z$3-0))*((MIN(EOMONTH((Z$2-0),0)+DAY(Expenses!$E16),EOMONTH((Z$2-0),1)))&gt;=Expenses!$E16)*((MIN(EOMONTH((Z$2-0),0)+DAY(Expenses!$E16),EOMONTH((Z$2-0),1)))&lt;=IF(Expenses!$F16="",DATE(9999,1,1),Expenses!$F16))+((MIN(EOMONTH((Z$2-0),1)+DAY(Expenses!$E16),EOMONTH((Z$2-0),2)))&gt;=(Z$2-0))*((MIN(EOMONTH((Z$2-0),1)+DAY(Expenses!$E16),EOMONTH((Z$2-0),2)))&lt;=(Z$3-0))*((MIN(EOMONTH((Z$2-0),1)+DAY(Expenses!$E16),EOMONTH((Z$2-0),2)))&gt;=Expenses!$E16)*((MIN(EOMONTH((Z$2-0),1)+DAY(Expenses!$E16),EOMONTH((Z$2-0),2)))&lt;=IF(Expenses!$F16="",DATE(9999,1,1),Expenses!$F16))),IF((Expenses!$E16&gt;=(Z$2-0))*(Expenses!$E16&lt;=(Z$3-0))=1,Expenses!$D16,0)))</f>
        <v/>
      </c>
      <c r="AA40" s="22">
        <f>IF(OR(Expenses!$D16="",Expenses!$E16=""),0,IF(Expenses!$C16="Monthly",Expenses!$D16*(((MIN(DATE(YEAR((AA$2-0)),MONTH((AA$2-0)),1)+DAY(Expenses!$E16)-1,EOMONTH((AA$2-0),0)))&gt;=(AA$2-0))*((MIN(DATE(YEAR((AA$2-0)),MONTH((AA$2-0)),1)+DAY(Expenses!$E16)-1,EOMONTH((AA$2-0),0)))&lt;=(AA$3-0))*((MIN(DATE(YEAR((AA$2-0)),MONTH((AA$2-0)),1)+DAY(Expenses!$E16)-1,EOMONTH((AA$2-0),0)))&gt;=Expenses!$E16)*((MIN(DATE(YEAR((AA$2-0)),MONTH((AA$2-0)),1)+DAY(Expenses!$E16)-1,EOMONTH((AA$2-0),0)))&lt;=IF(Expenses!$F16="",DATE(9999,1,1),Expenses!$F16))+((MIN(EOMONTH((AA$2-0),0)+DAY(Expenses!$E16),EOMONTH((AA$2-0),1)))&gt;=(AA$2-0))*((MIN(EOMONTH((AA$2-0),0)+DAY(Expenses!$E16),EOMONTH((AA$2-0),1)))&lt;=(AA$3-0))*((MIN(EOMONTH((AA$2-0),0)+DAY(Expenses!$E16),EOMONTH((AA$2-0),1)))&gt;=Expenses!$E16)*((MIN(EOMONTH((AA$2-0),0)+DAY(Expenses!$E16),EOMONTH((AA$2-0),1)))&lt;=IF(Expenses!$F16="",DATE(9999,1,1),Expenses!$F16))+((MIN(EOMONTH((AA$2-0),1)+DAY(Expenses!$E16),EOMONTH((AA$2-0),2)))&gt;=(AA$2-0))*((MIN(EOMONTH((AA$2-0),1)+DAY(Expenses!$E16),EOMONTH((AA$2-0),2)))&lt;=(AA$3-0))*((MIN(EOMONTH((AA$2-0),1)+DAY(Expenses!$E16),EOMONTH((AA$2-0),2)))&gt;=Expenses!$E16)*((MIN(EOMONTH((AA$2-0),1)+DAY(Expenses!$E16),EOMONTH((AA$2-0),2)))&lt;=IF(Expenses!$F16="",DATE(9999,1,1),Expenses!$F16))),IF((Expenses!$E16&gt;=(AA$2-0))*(Expenses!$E16&lt;=(AA$3-0))=1,Expenses!$D16,0)))</f>
        <v/>
      </c>
      <c r="AB40" s="22">
        <f>IF(OR(Expenses!$D16="",Expenses!$E16=""),0,IF(Expenses!$C16="Monthly",Expenses!$D16*(((MIN(DATE(YEAR((AB$2-0)),MONTH((AB$2-0)),1)+DAY(Expenses!$E16)-1,EOMONTH((AB$2-0),0)))&gt;=(AB$2-0))*((MIN(DATE(YEAR((AB$2-0)),MONTH((AB$2-0)),1)+DAY(Expenses!$E16)-1,EOMONTH((AB$2-0),0)))&lt;=(AB$3-0))*((MIN(DATE(YEAR((AB$2-0)),MONTH((AB$2-0)),1)+DAY(Expenses!$E16)-1,EOMONTH((AB$2-0),0)))&gt;=Expenses!$E16)*((MIN(DATE(YEAR((AB$2-0)),MONTH((AB$2-0)),1)+DAY(Expenses!$E16)-1,EOMONTH((AB$2-0),0)))&lt;=IF(Expenses!$F16="",DATE(9999,1,1),Expenses!$F16))+((MIN(EOMONTH((AB$2-0),0)+DAY(Expenses!$E16),EOMONTH((AB$2-0),1)))&gt;=(AB$2-0))*((MIN(EOMONTH((AB$2-0),0)+DAY(Expenses!$E16),EOMONTH((AB$2-0),1)))&lt;=(AB$3-0))*((MIN(EOMONTH((AB$2-0),0)+DAY(Expenses!$E16),EOMONTH((AB$2-0),1)))&gt;=Expenses!$E16)*((MIN(EOMONTH((AB$2-0),0)+DAY(Expenses!$E16),EOMONTH((AB$2-0),1)))&lt;=IF(Expenses!$F16="",DATE(9999,1,1),Expenses!$F16))+((MIN(EOMONTH((AB$2-0),1)+DAY(Expenses!$E16),EOMONTH((AB$2-0),2)))&gt;=(AB$2-0))*((MIN(EOMONTH((AB$2-0),1)+DAY(Expenses!$E16),EOMONTH((AB$2-0),2)))&lt;=(AB$3-0))*((MIN(EOMONTH((AB$2-0),1)+DAY(Expenses!$E16),EOMONTH((AB$2-0),2)))&gt;=Expenses!$E16)*((MIN(EOMONTH((AB$2-0),1)+DAY(Expenses!$E16),EOMONTH((AB$2-0),2)))&lt;=IF(Expenses!$F16="",DATE(9999,1,1),Expenses!$F16))),IF((Expenses!$E16&gt;=(AB$2-0))*(Expenses!$E16&lt;=(AB$3-0))=1,Expenses!$D16,0)))</f>
        <v/>
      </c>
    </row>
    <row r="41" ht="15" customHeight="1" s="23">
      <c r="A41" s="22">
        <f>IF(Expenses!$B17="","",Expenses!$B17)</f>
        <v/>
      </c>
      <c r="B41" s="22">
        <f>IF(Expenses!$A17="","",Expenses!$A17)</f>
        <v/>
      </c>
      <c r="C41" s="22">
        <f>IF(OR(Expenses!$D17="",Expenses!$E17=""),0,IF(Expenses!$C17="Monthly",Expenses!$D17*(((MIN(DATE(YEAR((C$2-0)),MONTH((C$2-0)),1)+DAY(Expenses!$E17)-1,EOMONTH((C$2-0),0)))&gt;=(C$2-0))*((MIN(DATE(YEAR((C$2-0)),MONTH((C$2-0)),1)+DAY(Expenses!$E17)-1,EOMONTH((C$2-0),0)))&lt;=(C$3-0))*((MIN(DATE(YEAR((C$2-0)),MONTH((C$2-0)),1)+DAY(Expenses!$E17)-1,EOMONTH((C$2-0),0)))&gt;=Expenses!$E17)*((MIN(DATE(YEAR((C$2-0)),MONTH((C$2-0)),1)+DAY(Expenses!$E17)-1,EOMONTH((C$2-0),0)))&lt;=IF(Expenses!$F17="",DATE(9999,1,1),Expenses!$F17))+((MIN(EOMONTH((C$2-0),0)+DAY(Expenses!$E17),EOMONTH((C$2-0),1)))&gt;=(C$2-0))*((MIN(EOMONTH((C$2-0),0)+DAY(Expenses!$E17),EOMONTH((C$2-0),1)))&lt;=(C$3-0))*((MIN(EOMONTH((C$2-0),0)+DAY(Expenses!$E17),EOMONTH((C$2-0),1)))&gt;=Expenses!$E17)*((MIN(EOMONTH((C$2-0),0)+DAY(Expenses!$E17),EOMONTH((C$2-0),1)))&lt;=IF(Expenses!$F17="",DATE(9999,1,1),Expenses!$F17))+((MIN(EOMONTH((C$2-0),1)+DAY(Expenses!$E17),EOMONTH((C$2-0),2)))&gt;=(C$2-0))*((MIN(EOMONTH((C$2-0),1)+DAY(Expenses!$E17),EOMONTH((C$2-0),2)))&lt;=(C$3-0))*((MIN(EOMONTH((C$2-0),1)+DAY(Expenses!$E17),EOMONTH((C$2-0),2)))&gt;=Expenses!$E17)*((MIN(EOMONTH((C$2-0),1)+DAY(Expenses!$E17),EOMONTH((C$2-0),2)))&lt;=IF(Expenses!$F17="",DATE(9999,1,1),Expenses!$F17))),IF((Expenses!$E17&gt;=(C$2-0))*(Expenses!$E17&lt;=(C$3-0))=1,Expenses!$D17,0)))</f>
        <v/>
      </c>
      <c r="D41" s="22">
        <f>IF(OR(Expenses!$D17="",Expenses!$E17=""),0,IF(Expenses!$C17="Monthly",Expenses!$D17*(((MIN(DATE(YEAR((D$2-0)),MONTH((D$2-0)),1)+DAY(Expenses!$E17)-1,EOMONTH((D$2-0),0)))&gt;=(D$2-0))*((MIN(DATE(YEAR((D$2-0)),MONTH((D$2-0)),1)+DAY(Expenses!$E17)-1,EOMONTH((D$2-0),0)))&lt;=(D$3-0))*((MIN(DATE(YEAR((D$2-0)),MONTH((D$2-0)),1)+DAY(Expenses!$E17)-1,EOMONTH((D$2-0),0)))&gt;=Expenses!$E17)*((MIN(DATE(YEAR((D$2-0)),MONTH((D$2-0)),1)+DAY(Expenses!$E17)-1,EOMONTH((D$2-0),0)))&lt;=IF(Expenses!$F17="",DATE(9999,1,1),Expenses!$F17))+((MIN(EOMONTH((D$2-0),0)+DAY(Expenses!$E17),EOMONTH((D$2-0),1)))&gt;=(D$2-0))*((MIN(EOMONTH((D$2-0),0)+DAY(Expenses!$E17),EOMONTH((D$2-0),1)))&lt;=(D$3-0))*((MIN(EOMONTH((D$2-0),0)+DAY(Expenses!$E17),EOMONTH((D$2-0),1)))&gt;=Expenses!$E17)*((MIN(EOMONTH((D$2-0),0)+DAY(Expenses!$E17),EOMONTH((D$2-0),1)))&lt;=IF(Expenses!$F17="",DATE(9999,1,1),Expenses!$F17))+((MIN(EOMONTH((D$2-0),1)+DAY(Expenses!$E17),EOMONTH((D$2-0),2)))&gt;=(D$2-0))*((MIN(EOMONTH((D$2-0),1)+DAY(Expenses!$E17),EOMONTH((D$2-0),2)))&lt;=(D$3-0))*((MIN(EOMONTH((D$2-0),1)+DAY(Expenses!$E17),EOMONTH((D$2-0),2)))&gt;=Expenses!$E17)*((MIN(EOMONTH((D$2-0),1)+DAY(Expenses!$E17),EOMONTH((D$2-0),2)))&lt;=IF(Expenses!$F17="",DATE(9999,1,1),Expenses!$F17))),IF((Expenses!$E17&gt;=(D$2-0))*(Expenses!$E17&lt;=(D$3-0))=1,Expenses!$D17,0)))</f>
        <v/>
      </c>
      <c r="E41" s="22">
        <f>IF(OR(Expenses!$D17="",Expenses!$E17=""),0,IF(Expenses!$C17="Monthly",Expenses!$D17*(((MIN(DATE(YEAR((E$2-0)),MONTH((E$2-0)),1)+DAY(Expenses!$E17)-1,EOMONTH((E$2-0),0)))&gt;=(E$2-0))*((MIN(DATE(YEAR((E$2-0)),MONTH((E$2-0)),1)+DAY(Expenses!$E17)-1,EOMONTH((E$2-0),0)))&lt;=(E$3-0))*((MIN(DATE(YEAR((E$2-0)),MONTH((E$2-0)),1)+DAY(Expenses!$E17)-1,EOMONTH((E$2-0),0)))&gt;=Expenses!$E17)*((MIN(DATE(YEAR((E$2-0)),MONTH((E$2-0)),1)+DAY(Expenses!$E17)-1,EOMONTH((E$2-0),0)))&lt;=IF(Expenses!$F17="",DATE(9999,1,1),Expenses!$F17))+((MIN(EOMONTH((E$2-0),0)+DAY(Expenses!$E17),EOMONTH((E$2-0),1)))&gt;=(E$2-0))*((MIN(EOMONTH((E$2-0),0)+DAY(Expenses!$E17),EOMONTH((E$2-0),1)))&lt;=(E$3-0))*((MIN(EOMONTH((E$2-0),0)+DAY(Expenses!$E17),EOMONTH((E$2-0),1)))&gt;=Expenses!$E17)*((MIN(EOMONTH((E$2-0),0)+DAY(Expenses!$E17),EOMONTH((E$2-0),1)))&lt;=IF(Expenses!$F17="",DATE(9999,1,1),Expenses!$F17))+((MIN(EOMONTH((E$2-0),1)+DAY(Expenses!$E17),EOMONTH((E$2-0),2)))&gt;=(E$2-0))*((MIN(EOMONTH((E$2-0),1)+DAY(Expenses!$E17),EOMONTH((E$2-0),2)))&lt;=(E$3-0))*((MIN(EOMONTH((E$2-0),1)+DAY(Expenses!$E17),EOMONTH((E$2-0),2)))&gt;=Expenses!$E17)*((MIN(EOMONTH((E$2-0),1)+DAY(Expenses!$E17),EOMONTH((E$2-0),2)))&lt;=IF(Expenses!$F17="",DATE(9999,1,1),Expenses!$F17))),IF((Expenses!$E17&gt;=(E$2-0))*(Expenses!$E17&lt;=(E$3-0))=1,Expenses!$D17,0)))</f>
        <v/>
      </c>
      <c r="F41" s="22">
        <f>IF(OR(Expenses!$D17="",Expenses!$E17=""),0,IF(Expenses!$C17="Monthly",Expenses!$D17*(((MIN(DATE(YEAR((F$2-0)),MONTH((F$2-0)),1)+DAY(Expenses!$E17)-1,EOMONTH((F$2-0),0)))&gt;=(F$2-0))*((MIN(DATE(YEAR((F$2-0)),MONTH((F$2-0)),1)+DAY(Expenses!$E17)-1,EOMONTH((F$2-0),0)))&lt;=(F$3-0))*((MIN(DATE(YEAR((F$2-0)),MONTH((F$2-0)),1)+DAY(Expenses!$E17)-1,EOMONTH((F$2-0),0)))&gt;=Expenses!$E17)*((MIN(DATE(YEAR((F$2-0)),MONTH((F$2-0)),1)+DAY(Expenses!$E17)-1,EOMONTH((F$2-0),0)))&lt;=IF(Expenses!$F17="",DATE(9999,1,1),Expenses!$F17))+((MIN(EOMONTH((F$2-0),0)+DAY(Expenses!$E17),EOMONTH((F$2-0),1)))&gt;=(F$2-0))*((MIN(EOMONTH((F$2-0),0)+DAY(Expenses!$E17),EOMONTH((F$2-0),1)))&lt;=(F$3-0))*((MIN(EOMONTH((F$2-0),0)+DAY(Expenses!$E17),EOMONTH((F$2-0),1)))&gt;=Expenses!$E17)*((MIN(EOMONTH((F$2-0),0)+DAY(Expenses!$E17),EOMONTH((F$2-0),1)))&lt;=IF(Expenses!$F17="",DATE(9999,1,1),Expenses!$F17))+((MIN(EOMONTH((F$2-0),1)+DAY(Expenses!$E17),EOMONTH((F$2-0),2)))&gt;=(F$2-0))*((MIN(EOMONTH((F$2-0),1)+DAY(Expenses!$E17),EOMONTH((F$2-0),2)))&lt;=(F$3-0))*((MIN(EOMONTH((F$2-0),1)+DAY(Expenses!$E17),EOMONTH((F$2-0),2)))&gt;=Expenses!$E17)*((MIN(EOMONTH((F$2-0),1)+DAY(Expenses!$E17),EOMONTH((F$2-0),2)))&lt;=IF(Expenses!$F17="",DATE(9999,1,1),Expenses!$F17))),IF((Expenses!$E17&gt;=(F$2-0))*(Expenses!$E17&lt;=(F$3-0))=1,Expenses!$D17,0)))</f>
        <v/>
      </c>
      <c r="G41" s="22">
        <f>IF(OR(Expenses!$D17="",Expenses!$E17=""),0,IF(Expenses!$C17="Monthly",Expenses!$D17*(((MIN(DATE(YEAR((G$2-0)),MONTH((G$2-0)),1)+DAY(Expenses!$E17)-1,EOMONTH((G$2-0),0)))&gt;=(G$2-0))*((MIN(DATE(YEAR((G$2-0)),MONTH((G$2-0)),1)+DAY(Expenses!$E17)-1,EOMONTH((G$2-0),0)))&lt;=(G$3-0))*((MIN(DATE(YEAR((G$2-0)),MONTH((G$2-0)),1)+DAY(Expenses!$E17)-1,EOMONTH((G$2-0),0)))&gt;=Expenses!$E17)*((MIN(DATE(YEAR((G$2-0)),MONTH((G$2-0)),1)+DAY(Expenses!$E17)-1,EOMONTH((G$2-0),0)))&lt;=IF(Expenses!$F17="",DATE(9999,1,1),Expenses!$F17))+((MIN(EOMONTH((G$2-0),0)+DAY(Expenses!$E17),EOMONTH((G$2-0),1)))&gt;=(G$2-0))*((MIN(EOMONTH((G$2-0),0)+DAY(Expenses!$E17),EOMONTH((G$2-0),1)))&lt;=(G$3-0))*((MIN(EOMONTH((G$2-0),0)+DAY(Expenses!$E17),EOMONTH((G$2-0),1)))&gt;=Expenses!$E17)*((MIN(EOMONTH((G$2-0),0)+DAY(Expenses!$E17),EOMONTH((G$2-0),1)))&lt;=IF(Expenses!$F17="",DATE(9999,1,1),Expenses!$F17))+((MIN(EOMONTH((G$2-0),1)+DAY(Expenses!$E17),EOMONTH((G$2-0),2)))&gt;=(G$2-0))*((MIN(EOMONTH((G$2-0),1)+DAY(Expenses!$E17),EOMONTH((G$2-0),2)))&lt;=(G$3-0))*((MIN(EOMONTH((G$2-0),1)+DAY(Expenses!$E17),EOMONTH((G$2-0),2)))&gt;=Expenses!$E17)*((MIN(EOMONTH((G$2-0),1)+DAY(Expenses!$E17),EOMONTH((G$2-0),2)))&lt;=IF(Expenses!$F17="",DATE(9999,1,1),Expenses!$F17))),IF((Expenses!$E17&gt;=(G$2-0))*(Expenses!$E17&lt;=(G$3-0))=1,Expenses!$D17,0)))</f>
        <v/>
      </c>
      <c r="H41" s="22">
        <f>IF(OR(Expenses!$D17="",Expenses!$E17=""),0,IF(Expenses!$C17="Monthly",Expenses!$D17*(((MIN(DATE(YEAR((H$2-0)),MONTH((H$2-0)),1)+DAY(Expenses!$E17)-1,EOMONTH((H$2-0),0)))&gt;=(H$2-0))*((MIN(DATE(YEAR((H$2-0)),MONTH((H$2-0)),1)+DAY(Expenses!$E17)-1,EOMONTH((H$2-0),0)))&lt;=(H$3-0))*((MIN(DATE(YEAR((H$2-0)),MONTH((H$2-0)),1)+DAY(Expenses!$E17)-1,EOMONTH((H$2-0),0)))&gt;=Expenses!$E17)*((MIN(DATE(YEAR((H$2-0)),MONTH((H$2-0)),1)+DAY(Expenses!$E17)-1,EOMONTH((H$2-0),0)))&lt;=IF(Expenses!$F17="",DATE(9999,1,1),Expenses!$F17))+((MIN(EOMONTH((H$2-0),0)+DAY(Expenses!$E17),EOMONTH((H$2-0),1)))&gt;=(H$2-0))*((MIN(EOMONTH((H$2-0),0)+DAY(Expenses!$E17),EOMONTH((H$2-0),1)))&lt;=(H$3-0))*((MIN(EOMONTH((H$2-0),0)+DAY(Expenses!$E17),EOMONTH((H$2-0),1)))&gt;=Expenses!$E17)*((MIN(EOMONTH((H$2-0),0)+DAY(Expenses!$E17),EOMONTH((H$2-0),1)))&lt;=IF(Expenses!$F17="",DATE(9999,1,1),Expenses!$F17))+((MIN(EOMONTH((H$2-0),1)+DAY(Expenses!$E17),EOMONTH((H$2-0),2)))&gt;=(H$2-0))*((MIN(EOMONTH((H$2-0),1)+DAY(Expenses!$E17),EOMONTH((H$2-0),2)))&lt;=(H$3-0))*((MIN(EOMONTH((H$2-0),1)+DAY(Expenses!$E17),EOMONTH((H$2-0),2)))&gt;=Expenses!$E17)*((MIN(EOMONTH((H$2-0),1)+DAY(Expenses!$E17),EOMONTH((H$2-0),2)))&lt;=IF(Expenses!$F17="",DATE(9999,1,1),Expenses!$F17))),IF((Expenses!$E17&gt;=(H$2-0))*(Expenses!$E17&lt;=(H$3-0))=1,Expenses!$D17,0)))</f>
        <v/>
      </c>
      <c r="I41" s="22">
        <f>IF(OR(Expenses!$D17="",Expenses!$E17=""),0,IF(Expenses!$C17="Monthly",Expenses!$D17*(((MIN(DATE(YEAR((I$2-0)),MONTH((I$2-0)),1)+DAY(Expenses!$E17)-1,EOMONTH((I$2-0),0)))&gt;=(I$2-0))*((MIN(DATE(YEAR((I$2-0)),MONTH((I$2-0)),1)+DAY(Expenses!$E17)-1,EOMONTH((I$2-0),0)))&lt;=(I$3-0))*((MIN(DATE(YEAR((I$2-0)),MONTH((I$2-0)),1)+DAY(Expenses!$E17)-1,EOMONTH((I$2-0),0)))&gt;=Expenses!$E17)*((MIN(DATE(YEAR((I$2-0)),MONTH((I$2-0)),1)+DAY(Expenses!$E17)-1,EOMONTH((I$2-0),0)))&lt;=IF(Expenses!$F17="",DATE(9999,1,1),Expenses!$F17))+((MIN(EOMONTH((I$2-0),0)+DAY(Expenses!$E17),EOMONTH((I$2-0),1)))&gt;=(I$2-0))*((MIN(EOMONTH((I$2-0),0)+DAY(Expenses!$E17),EOMONTH((I$2-0),1)))&lt;=(I$3-0))*((MIN(EOMONTH((I$2-0),0)+DAY(Expenses!$E17),EOMONTH((I$2-0),1)))&gt;=Expenses!$E17)*((MIN(EOMONTH((I$2-0),0)+DAY(Expenses!$E17),EOMONTH((I$2-0),1)))&lt;=IF(Expenses!$F17="",DATE(9999,1,1),Expenses!$F17))+((MIN(EOMONTH((I$2-0),1)+DAY(Expenses!$E17),EOMONTH((I$2-0),2)))&gt;=(I$2-0))*((MIN(EOMONTH((I$2-0),1)+DAY(Expenses!$E17),EOMONTH((I$2-0),2)))&lt;=(I$3-0))*((MIN(EOMONTH((I$2-0),1)+DAY(Expenses!$E17),EOMONTH((I$2-0),2)))&gt;=Expenses!$E17)*((MIN(EOMONTH((I$2-0),1)+DAY(Expenses!$E17),EOMONTH((I$2-0),2)))&lt;=IF(Expenses!$F17="",DATE(9999,1,1),Expenses!$F17))),IF((Expenses!$E17&gt;=(I$2-0))*(Expenses!$E17&lt;=(I$3-0))=1,Expenses!$D17,0)))</f>
        <v/>
      </c>
      <c r="J41" s="22">
        <f>IF(OR(Expenses!$D17="",Expenses!$E17=""),0,IF(Expenses!$C17="Monthly",Expenses!$D17*(((MIN(DATE(YEAR((J$2-0)),MONTH((J$2-0)),1)+DAY(Expenses!$E17)-1,EOMONTH((J$2-0),0)))&gt;=(J$2-0))*((MIN(DATE(YEAR((J$2-0)),MONTH((J$2-0)),1)+DAY(Expenses!$E17)-1,EOMONTH((J$2-0),0)))&lt;=(J$3-0))*((MIN(DATE(YEAR((J$2-0)),MONTH((J$2-0)),1)+DAY(Expenses!$E17)-1,EOMONTH((J$2-0),0)))&gt;=Expenses!$E17)*((MIN(DATE(YEAR((J$2-0)),MONTH((J$2-0)),1)+DAY(Expenses!$E17)-1,EOMONTH((J$2-0),0)))&lt;=IF(Expenses!$F17="",DATE(9999,1,1),Expenses!$F17))+((MIN(EOMONTH((J$2-0),0)+DAY(Expenses!$E17),EOMONTH((J$2-0),1)))&gt;=(J$2-0))*((MIN(EOMONTH((J$2-0),0)+DAY(Expenses!$E17),EOMONTH((J$2-0),1)))&lt;=(J$3-0))*((MIN(EOMONTH((J$2-0),0)+DAY(Expenses!$E17),EOMONTH((J$2-0),1)))&gt;=Expenses!$E17)*((MIN(EOMONTH((J$2-0),0)+DAY(Expenses!$E17),EOMONTH((J$2-0),1)))&lt;=IF(Expenses!$F17="",DATE(9999,1,1),Expenses!$F17))+((MIN(EOMONTH((J$2-0),1)+DAY(Expenses!$E17),EOMONTH((J$2-0),2)))&gt;=(J$2-0))*((MIN(EOMONTH((J$2-0),1)+DAY(Expenses!$E17),EOMONTH((J$2-0),2)))&lt;=(J$3-0))*((MIN(EOMONTH((J$2-0),1)+DAY(Expenses!$E17),EOMONTH((J$2-0),2)))&gt;=Expenses!$E17)*((MIN(EOMONTH((J$2-0),1)+DAY(Expenses!$E17),EOMONTH((J$2-0),2)))&lt;=IF(Expenses!$F17="",DATE(9999,1,1),Expenses!$F17))),IF((Expenses!$E17&gt;=(J$2-0))*(Expenses!$E17&lt;=(J$3-0))=1,Expenses!$D17,0)))</f>
        <v/>
      </c>
      <c r="K41" s="22">
        <f>IF(OR(Expenses!$D17="",Expenses!$E17=""),0,IF(Expenses!$C17="Monthly",Expenses!$D17*(((MIN(DATE(YEAR((K$2-0)),MONTH((K$2-0)),1)+DAY(Expenses!$E17)-1,EOMONTH((K$2-0),0)))&gt;=(K$2-0))*((MIN(DATE(YEAR((K$2-0)),MONTH((K$2-0)),1)+DAY(Expenses!$E17)-1,EOMONTH((K$2-0),0)))&lt;=(K$3-0))*((MIN(DATE(YEAR((K$2-0)),MONTH((K$2-0)),1)+DAY(Expenses!$E17)-1,EOMONTH((K$2-0),0)))&gt;=Expenses!$E17)*((MIN(DATE(YEAR((K$2-0)),MONTH((K$2-0)),1)+DAY(Expenses!$E17)-1,EOMONTH((K$2-0),0)))&lt;=IF(Expenses!$F17="",DATE(9999,1,1),Expenses!$F17))+((MIN(EOMONTH((K$2-0),0)+DAY(Expenses!$E17),EOMONTH((K$2-0),1)))&gt;=(K$2-0))*((MIN(EOMONTH((K$2-0),0)+DAY(Expenses!$E17),EOMONTH((K$2-0),1)))&lt;=(K$3-0))*((MIN(EOMONTH((K$2-0),0)+DAY(Expenses!$E17),EOMONTH((K$2-0),1)))&gt;=Expenses!$E17)*((MIN(EOMONTH((K$2-0),0)+DAY(Expenses!$E17),EOMONTH((K$2-0),1)))&lt;=IF(Expenses!$F17="",DATE(9999,1,1),Expenses!$F17))+((MIN(EOMONTH((K$2-0),1)+DAY(Expenses!$E17),EOMONTH((K$2-0),2)))&gt;=(K$2-0))*((MIN(EOMONTH((K$2-0),1)+DAY(Expenses!$E17),EOMONTH((K$2-0),2)))&lt;=(K$3-0))*((MIN(EOMONTH((K$2-0),1)+DAY(Expenses!$E17),EOMONTH((K$2-0),2)))&gt;=Expenses!$E17)*((MIN(EOMONTH((K$2-0),1)+DAY(Expenses!$E17),EOMONTH((K$2-0),2)))&lt;=IF(Expenses!$F17="",DATE(9999,1,1),Expenses!$F17))),IF((Expenses!$E17&gt;=(K$2-0))*(Expenses!$E17&lt;=(K$3-0))=1,Expenses!$D17,0)))</f>
        <v/>
      </c>
      <c r="L41" s="22">
        <f>IF(OR(Expenses!$D17="",Expenses!$E17=""),0,IF(Expenses!$C17="Monthly",Expenses!$D17*(((MIN(DATE(YEAR((L$2-0)),MONTH((L$2-0)),1)+DAY(Expenses!$E17)-1,EOMONTH((L$2-0),0)))&gt;=(L$2-0))*((MIN(DATE(YEAR((L$2-0)),MONTH((L$2-0)),1)+DAY(Expenses!$E17)-1,EOMONTH((L$2-0),0)))&lt;=(L$3-0))*((MIN(DATE(YEAR((L$2-0)),MONTH((L$2-0)),1)+DAY(Expenses!$E17)-1,EOMONTH((L$2-0),0)))&gt;=Expenses!$E17)*((MIN(DATE(YEAR((L$2-0)),MONTH((L$2-0)),1)+DAY(Expenses!$E17)-1,EOMONTH((L$2-0),0)))&lt;=IF(Expenses!$F17="",DATE(9999,1,1),Expenses!$F17))+((MIN(EOMONTH((L$2-0),0)+DAY(Expenses!$E17),EOMONTH((L$2-0),1)))&gt;=(L$2-0))*((MIN(EOMONTH((L$2-0),0)+DAY(Expenses!$E17),EOMONTH((L$2-0),1)))&lt;=(L$3-0))*((MIN(EOMONTH((L$2-0),0)+DAY(Expenses!$E17),EOMONTH((L$2-0),1)))&gt;=Expenses!$E17)*((MIN(EOMONTH((L$2-0),0)+DAY(Expenses!$E17),EOMONTH((L$2-0),1)))&lt;=IF(Expenses!$F17="",DATE(9999,1,1),Expenses!$F17))+((MIN(EOMONTH((L$2-0),1)+DAY(Expenses!$E17),EOMONTH((L$2-0),2)))&gt;=(L$2-0))*((MIN(EOMONTH((L$2-0),1)+DAY(Expenses!$E17),EOMONTH((L$2-0),2)))&lt;=(L$3-0))*((MIN(EOMONTH((L$2-0),1)+DAY(Expenses!$E17),EOMONTH((L$2-0),2)))&gt;=Expenses!$E17)*((MIN(EOMONTH((L$2-0),1)+DAY(Expenses!$E17),EOMONTH((L$2-0),2)))&lt;=IF(Expenses!$F17="",DATE(9999,1,1),Expenses!$F17))),IF((Expenses!$E17&gt;=(L$2-0))*(Expenses!$E17&lt;=(L$3-0))=1,Expenses!$D17,0)))</f>
        <v/>
      </c>
      <c r="M41" s="22">
        <f>IF(OR(Expenses!$D17="",Expenses!$E17=""),0,IF(Expenses!$C17="Monthly",Expenses!$D17*(((MIN(DATE(YEAR((M$2-0)),MONTH((M$2-0)),1)+DAY(Expenses!$E17)-1,EOMONTH((M$2-0),0)))&gt;=(M$2-0))*((MIN(DATE(YEAR((M$2-0)),MONTH((M$2-0)),1)+DAY(Expenses!$E17)-1,EOMONTH((M$2-0),0)))&lt;=(M$3-0))*((MIN(DATE(YEAR((M$2-0)),MONTH((M$2-0)),1)+DAY(Expenses!$E17)-1,EOMONTH((M$2-0),0)))&gt;=Expenses!$E17)*((MIN(DATE(YEAR((M$2-0)),MONTH((M$2-0)),1)+DAY(Expenses!$E17)-1,EOMONTH((M$2-0),0)))&lt;=IF(Expenses!$F17="",DATE(9999,1,1),Expenses!$F17))+((MIN(EOMONTH((M$2-0),0)+DAY(Expenses!$E17),EOMONTH((M$2-0),1)))&gt;=(M$2-0))*((MIN(EOMONTH((M$2-0),0)+DAY(Expenses!$E17),EOMONTH((M$2-0),1)))&lt;=(M$3-0))*((MIN(EOMONTH((M$2-0),0)+DAY(Expenses!$E17),EOMONTH((M$2-0),1)))&gt;=Expenses!$E17)*((MIN(EOMONTH((M$2-0),0)+DAY(Expenses!$E17),EOMONTH((M$2-0),1)))&lt;=IF(Expenses!$F17="",DATE(9999,1,1),Expenses!$F17))+((MIN(EOMONTH((M$2-0),1)+DAY(Expenses!$E17),EOMONTH((M$2-0),2)))&gt;=(M$2-0))*((MIN(EOMONTH((M$2-0),1)+DAY(Expenses!$E17),EOMONTH((M$2-0),2)))&lt;=(M$3-0))*((MIN(EOMONTH((M$2-0),1)+DAY(Expenses!$E17),EOMONTH((M$2-0),2)))&gt;=Expenses!$E17)*((MIN(EOMONTH((M$2-0),1)+DAY(Expenses!$E17),EOMONTH((M$2-0),2)))&lt;=IF(Expenses!$F17="",DATE(9999,1,1),Expenses!$F17))),IF((Expenses!$E17&gt;=(M$2-0))*(Expenses!$E17&lt;=(M$3-0))=1,Expenses!$D17,0)))</f>
        <v/>
      </c>
      <c r="N41" s="22">
        <f>IF(OR(Expenses!$D17="",Expenses!$E17=""),0,IF(Expenses!$C17="Monthly",Expenses!$D17*(((MIN(DATE(YEAR((N$2-0)),MONTH((N$2-0)),1)+DAY(Expenses!$E17)-1,EOMONTH((N$2-0),0)))&gt;=(N$2-0))*((MIN(DATE(YEAR((N$2-0)),MONTH((N$2-0)),1)+DAY(Expenses!$E17)-1,EOMONTH((N$2-0),0)))&lt;=(N$3-0))*((MIN(DATE(YEAR((N$2-0)),MONTH((N$2-0)),1)+DAY(Expenses!$E17)-1,EOMONTH((N$2-0),0)))&gt;=Expenses!$E17)*((MIN(DATE(YEAR((N$2-0)),MONTH((N$2-0)),1)+DAY(Expenses!$E17)-1,EOMONTH((N$2-0),0)))&lt;=IF(Expenses!$F17="",DATE(9999,1,1),Expenses!$F17))+((MIN(EOMONTH((N$2-0),0)+DAY(Expenses!$E17),EOMONTH((N$2-0),1)))&gt;=(N$2-0))*((MIN(EOMONTH((N$2-0),0)+DAY(Expenses!$E17),EOMONTH((N$2-0),1)))&lt;=(N$3-0))*((MIN(EOMONTH((N$2-0),0)+DAY(Expenses!$E17),EOMONTH((N$2-0),1)))&gt;=Expenses!$E17)*((MIN(EOMONTH((N$2-0),0)+DAY(Expenses!$E17),EOMONTH((N$2-0),1)))&lt;=IF(Expenses!$F17="",DATE(9999,1,1),Expenses!$F17))+((MIN(EOMONTH((N$2-0),1)+DAY(Expenses!$E17),EOMONTH((N$2-0),2)))&gt;=(N$2-0))*((MIN(EOMONTH((N$2-0),1)+DAY(Expenses!$E17),EOMONTH((N$2-0),2)))&lt;=(N$3-0))*((MIN(EOMONTH((N$2-0),1)+DAY(Expenses!$E17),EOMONTH((N$2-0),2)))&gt;=Expenses!$E17)*((MIN(EOMONTH((N$2-0),1)+DAY(Expenses!$E17),EOMONTH((N$2-0),2)))&lt;=IF(Expenses!$F17="",DATE(9999,1,1),Expenses!$F17))),IF((Expenses!$E17&gt;=(N$2-0))*(Expenses!$E17&lt;=(N$3-0))=1,Expenses!$D17,0)))</f>
        <v/>
      </c>
      <c r="O41" s="22">
        <f>IF(OR(Expenses!$D17="",Expenses!$E17=""),0,IF(Expenses!$C17="Monthly",Expenses!$D17*(((MIN(DATE(YEAR((O$2-0)),MONTH((O$2-0)),1)+DAY(Expenses!$E17)-1,EOMONTH((O$2-0),0)))&gt;=(O$2-0))*((MIN(DATE(YEAR((O$2-0)),MONTH((O$2-0)),1)+DAY(Expenses!$E17)-1,EOMONTH((O$2-0),0)))&lt;=(O$3-0))*((MIN(DATE(YEAR((O$2-0)),MONTH((O$2-0)),1)+DAY(Expenses!$E17)-1,EOMONTH((O$2-0),0)))&gt;=Expenses!$E17)*((MIN(DATE(YEAR((O$2-0)),MONTH((O$2-0)),1)+DAY(Expenses!$E17)-1,EOMONTH((O$2-0),0)))&lt;=IF(Expenses!$F17="",DATE(9999,1,1),Expenses!$F17))+((MIN(EOMONTH((O$2-0),0)+DAY(Expenses!$E17),EOMONTH((O$2-0),1)))&gt;=(O$2-0))*((MIN(EOMONTH((O$2-0),0)+DAY(Expenses!$E17),EOMONTH((O$2-0),1)))&lt;=(O$3-0))*((MIN(EOMONTH((O$2-0),0)+DAY(Expenses!$E17),EOMONTH((O$2-0),1)))&gt;=Expenses!$E17)*((MIN(EOMONTH((O$2-0),0)+DAY(Expenses!$E17),EOMONTH((O$2-0),1)))&lt;=IF(Expenses!$F17="",DATE(9999,1,1),Expenses!$F17))+((MIN(EOMONTH((O$2-0),1)+DAY(Expenses!$E17),EOMONTH((O$2-0),2)))&gt;=(O$2-0))*((MIN(EOMONTH((O$2-0),1)+DAY(Expenses!$E17),EOMONTH((O$2-0),2)))&lt;=(O$3-0))*((MIN(EOMONTH((O$2-0),1)+DAY(Expenses!$E17),EOMONTH((O$2-0),2)))&gt;=Expenses!$E17)*((MIN(EOMONTH((O$2-0),1)+DAY(Expenses!$E17),EOMONTH((O$2-0),2)))&lt;=IF(Expenses!$F17="",DATE(9999,1,1),Expenses!$F17))),IF((Expenses!$E17&gt;=(O$2-0))*(Expenses!$E17&lt;=(O$3-0))=1,Expenses!$D17,0)))</f>
        <v/>
      </c>
      <c r="Q41" s="22">
        <f>IF(OR(Expenses!$D17="",Expenses!$E17=""),0,IF(Expenses!$C17="Monthly",Expenses!$D17*(((MIN(DATE(YEAR((Q$2-0)),MONTH((Q$2-0)),1)+DAY(Expenses!$E17)-1,EOMONTH((Q$2-0),0)))&gt;=(Q$2-0))*((MIN(DATE(YEAR((Q$2-0)),MONTH((Q$2-0)),1)+DAY(Expenses!$E17)-1,EOMONTH((Q$2-0),0)))&lt;=(Q$3-0))*((MIN(DATE(YEAR((Q$2-0)),MONTH((Q$2-0)),1)+DAY(Expenses!$E17)-1,EOMONTH((Q$2-0),0)))&gt;=Expenses!$E17)*((MIN(DATE(YEAR((Q$2-0)),MONTH((Q$2-0)),1)+DAY(Expenses!$E17)-1,EOMONTH((Q$2-0),0)))&lt;=IF(Expenses!$F17="",DATE(9999,1,1),Expenses!$F17))+((MIN(EOMONTH((Q$2-0),0)+DAY(Expenses!$E17),EOMONTH((Q$2-0),1)))&gt;=(Q$2-0))*((MIN(EOMONTH((Q$2-0),0)+DAY(Expenses!$E17),EOMONTH((Q$2-0),1)))&lt;=(Q$3-0))*((MIN(EOMONTH((Q$2-0),0)+DAY(Expenses!$E17),EOMONTH((Q$2-0),1)))&gt;=Expenses!$E17)*((MIN(EOMONTH((Q$2-0),0)+DAY(Expenses!$E17),EOMONTH((Q$2-0),1)))&lt;=IF(Expenses!$F17="",DATE(9999,1,1),Expenses!$F17))+((MIN(EOMONTH((Q$2-0),1)+DAY(Expenses!$E17),EOMONTH((Q$2-0),2)))&gt;=(Q$2-0))*((MIN(EOMONTH((Q$2-0),1)+DAY(Expenses!$E17),EOMONTH((Q$2-0),2)))&lt;=(Q$3-0))*((MIN(EOMONTH((Q$2-0),1)+DAY(Expenses!$E17),EOMONTH((Q$2-0),2)))&gt;=Expenses!$E17)*((MIN(EOMONTH((Q$2-0),1)+DAY(Expenses!$E17),EOMONTH((Q$2-0),2)))&lt;=IF(Expenses!$F17="",DATE(9999,1,1),Expenses!$F17))),IF((Expenses!$E17&gt;=(Q$2-0))*(Expenses!$E17&lt;=(Q$3-0))=1,Expenses!$D17,0)))</f>
        <v/>
      </c>
      <c r="R41" s="22">
        <f>IF(OR(Expenses!$D17="",Expenses!$E17=""),0,IF(Expenses!$C17="Monthly",Expenses!$D17*(((MIN(DATE(YEAR((R$2-0)),MONTH((R$2-0)),1)+DAY(Expenses!$E17)-1,EOMONTH((R$2-0),0)))&gt;=(R$2-0))*((MIN(DATE(YEAR((R$2-0)),MONTH((R$2-0)),1)+DAY(Expenses!$E17)-1,EOMONTH((R$2-0),0)))&lt;=(R$3-0))*((MIN(DATE(YEAR((R$2-0)),MONTH((R$2-0)),1)+DAY(Expenses!$E17)-1,EOMONTH((R$2-0),0)))&gt;=Expenses!$E17)*((MIN(DATE(YEAR((R$2-0)),MONTH((R$2-0)),1)+DAY(Expenses!$E17)-1,EOMONTH((R$2-0),0)))&lt;=IF(Expenses!$F17="",DATE(9999,1,1),Expenses!$F17))+((MIN(EOMONTH((R$2-0),0)+DAY(Expenses!$E17),EOMONTH((R$2-0),1)))&gt;=(R$2-0))*((MIN(EOMONTH((R$2-0),0)+DAY(Expenses!$E17),EOMONTH((R$2-0),1)))&lt;=(R$3-0))*((MIN(EOMONTH((R$2-0),0)+DAY(Expenses!$E17),EOMONTH((R$2-0),1)))&gt;=Expenses!$E17)*((MIN(EOMONTH((R$2-0),0)+DAY(Expenses!$E17),EOMONTH((R$2-0),1)))&lt;=IF(Expenses!$F17="",DATE(9999,1,1),Expenses!$F17))+((MIN(EOMONTH((R$2-0),1)+DAY(Expenses!$E17),EOMONTH((R$2-0),2)))&gt;=(R$2-0))*((MIN(EOMONTH((R$2-0),1)+DAY(Expenses!$E17),EOMONTH((R$2-0),2)))&lt;=(R$3-0))*((MIN(EOMONTH((R$2-0),1)+DAY(Expenses!$E17),EOMONTH((R$2-0),2)))&gt;=Expenses!$E17)*((MIN(EOMONTH((R$2-0),1)+DAY(Expenses!$E17),EOMONTH((R$2-0),2)))&lt;=IF(Expenses!$F17="",DATE(9999,1,1),Expenses!$F17))),IF((Expenses!$E17&gt;=(R$2-0))*(Expenses!$E17&lt;=(R$3-0))=1,Expenses!$D17,0)))</f>
        <v/>
      </c>
      <c r="S41" s="22">
        <f>IF(OR(Expenses!$D17="",Expenses!$E17=""),0,IF(Expenses!$C17="Monthly",Expenses!$D17*(((MIN(DATE(YEAR((S$2-0)),MONTH((S$2-0)),1)+DAY(Expenses!$E17)-1,EOMONTH((S$2-0),0)))&gt;=(S$2-0))*((MIN(DATE(YEAR((S$2-0)),MONTH((S$2-0)),1)+DAY(Expenses!$E17)-1,EOMONTH((S$2-0),0)))&lt;=(S$3-0))*((MIN(DATE(YEAR((S$2-0)),MONTH((S$2-0)),1)+DAY(Expenses!$E17)-1,EOMONTH((S$2-0),0)))&gt;=Expenses!$E17)*((MIN(DATE(YEAR((S$2-0)),MONTH((S$2-0)),1)+DAY(Expenses!$E17)-1,EOMONTH((S$2-0),0)))&lt;=IF(Expenses!$F17="",DATE(9999,1,1),Expenses!$F17))+((MIN(EOMONTH((S$2-0),0)+DAY(Expenses!$E17),EOMONTH((S$2-0),1)))&gt;=(S$2-0))*((MIN(EOMONTH((S$2-0),0)+DAY(Expenses!$E17),EOMONTH((S$2-0),1)))&lt;=(S$3-0))*((MIN(EOMONTH((S$2-0),0)+DAY(Expenses!$E17),EOMONTH((S$2-0),1)))&gt;=Expenses!$E17)*((MIN(EOMONTH((S$2-0),0)+DAY(Expenses!$E17),EOMONTH((S$2-0),1)))&lt;=IF(Expenses!$F17="",DATE(9999,1,1),Expenses!$F17))+((MIN(EOMONTH((S$2-0),1)+DAY(Expenses!$E17),EOMONTH((S$2-0),2)))&gt;=(S$2-0))*((MIN(EOMONTH((S$2-0),1)+DAY(Expenses!$E17),EOMONTH((S$2-0),2)))&lt;=(S$3-0))*((MIN(EOMONTH((S$2-0),1)+DAY(Expenses!$E17),EOMONTH((S$2-0),2)))&gt;=Expenses!$E17)*((MIN(EOMONTH((S$2-0),1)+DAY(Expenses!$E17),EOMONTH((S$2-0),2)))&lt;=IF(Expenses!$F17="",DATE(9999,1,1),Expenses!$F17))),IF((Expenses!$E17&gt;=(S$2-0))*(Expenses!$E17&lt;=(S$3-0))=1,Expenses!$D17,0)))</f>
        <v/>
      </c>
      <c r="T41" s="22">
        <f>IF(OR(Expenses!$D17="",Expenses!$E17=""),0,IF(Expenses!$C17="Monthly",Expenses!$D17*(((MIN(DATE(YEAR((T$2-0)),MONTH((T$2-0)),1)+DAY(Expenses!$E17)-1,EOMONTH((T$2-0),0)))&gt;=(T$2-0))*((MIN(DATE(YEAR((T$2-0)),MONTH((T$2-0)),1)+DAY(Expenses!$E17)-1,EOMONTH((T$2-0),0)))&lt;=(T$3-0))*((MIN(DATE(YEAR((T$2-0)),MONTH((T$2-0)),1)+DAY(Expenses!$E17)-1,EOMONTH((T$2-0),0)))&gt;=Expenses!$E17)*((MIN(DATE(YEAR((T$2-0)),MONTH((T$2-0)),1)+DAY(Expenses!$E17)-1,EOMONTH((T$2-0),0)))&lt;=IF(Expenses!$F17="",DATE(9999,1,1),Expenses!$F17))+((MIN(EOMONTH((T$2-0),0)+DAY(Expenses!$E17),EOMONTH((T$2-0),1)))&gt;=(T$2-0))*((MIN(EOMONTH((T$2-0),0)+DAY(Expenses!$E17),EOMONTH((T$2-0),1)))&lt;=(T$3-0))*((MIN(EOMONTH((T$2-0),0)+DAY(Expenses!$E17),EOMONTH((T$2-0),1)))&gt;=Expenses!$E17)*((MIN(EOMONTH((T$2-0),0)+DAY(Expenses!$E17),EOMONTH((T$2-0),1)))&lt;=IF(Expenses!$F17="",DATE(9999,1,1),Expenses!$F17))+((MIN(EOMONTH((T$2-0),1)+DAY(Expenses!$E17),EOMONTH((T$2-0),2)))&gt;=(T$2-0))*((MIN(EOMONTH((T$2-0),1)+DAY(Expenses!$E17),EOMONTH((T$2-0),2)))&lt;=(T$3-0))*((MIN(EOMONTH((T$2-0),1)+DAY(Expenses!$E17),EOMONTH((T$2-0),2)))&gt;=Expenses!$E17)*((MIN(EOMONTH((T$2-0),1)+DAY(Expenses!$E17),EOMONTH((T$2-0),2)))&lt;=IF(Expenses!$F17="",DATE(9999,1,1),Expenses!$F17))),IF((Expenses!$E17&gt;=(T$2-0))*(Expenses!$E17&lt;=(T$3-0))=1,Expenses!$D17,0)))</f>
        <v/>
      </c>
      <c r="U41" s="22">
        <f>IF(OR(Expenses!$D17="",Expenses!$E17=""),0,IF(Expenses!$C17="Monthly",Expenses!$D17*(((MIN(DATE(YEAR((U$2-0)),MONTH((U$2-0)),1)+DAY(Expenses!$E17)-1,EOMONTH((U$2-0),0)))&gt;=(U$2-0))*((MIN(DATE(YEAR((U$2-0)),MONTH((U$2-0)),1)+DAY(Expenses!$E17)-1,EOMONTH((U$2-0),0)))&lt;=(U$3-0))*((MIN(DATE(YEAR((U$2-0)),MONTH((U$2-0)),1)+DAY(Expenses!$E17)-1,EOMONTH((U$2-0),0)))&gt;=Expenses!$E17)*((MIN(DATE(YEAR((U$2-0)),MONTH((U$2-0)),1)+DAY(Expenses!$E17)-1,EOMONTH((U$2-0),0)))&lt;=IF(Expenses!$F17="",DATE(9999,1,1),Expenses!$F17))+((MIN(EOMONTH((U$2-0),0)+DAY(Expenses!$E17),EOMONTH((U$2-0),1)))&gt;=(U$2-0))*((MIN(EOMONTH((U$2-0),0)+DAY(Expenses!$E17),EOMONTH((U$2-0),1)))&lt;=(U$3-0))*((MIN(EOMONTH((U$2-0),0)+DAY(Expenses!$E17),EOMONTH((U$2-0),1)))&gt;=Expenses!$E17)*((MIN(EOMONTH((U$2-0),0)+DAY(Expenses!$E17),EOMONTH((U$2-0),1)))&lt;=IF(Expenses!$F17="",DATE(9999,1,1),Expenses!$F17))+((MIN(EOMONTH((U$2-0),1)+DAY(Expenses!$E17),EOMONTH((U$2-0),2)))&gt;=(U$2-0))*((MIN(EOMONTH((U$2-0),1)+DAY(Expenses!$E17),EOMONTH((U$2-0),2)))&lt;=(U$3-0))*((MIN(EOMONTH((U$2-0),1)+DAY(Expenses!$E17),EOMONTH((U$2-0),2)))&gt;=Expenses!$E17)*((MIN(EOMONTH((U$2-0),1)+DAY(Expenses!$E17),EOMONTH((U$2-0),2)))&lt;=IF(Expenses!$F17="",DATE(9999,1,1),Expenses!$F17))),IF((Expenses!$E17&gt;=(U$2-0))*(Expenses!$E17&lt;=(U$3-0))=1,Expenses!$D17,0)))</f>
        <v/>
      </c>
      <c r="V41" s="22">
        <f>IF(OR(Expenses!$D17="",Expenses!$E17=""),0,IF(Expenses!$C17="Monthly",Expenses!$D17*(((MIN(DATE(YEAR((V$2-0)),MONTH((V$2-0)),1)+DAY(Expenses!$E17)-1,EOMONTH((V$2-0),0)))&gt;=(V$2-0))*((MIN(DATE(YEAR((V$2-0)),MONTH((V$2-0)),1)+DAY(Expenses!$E17)-1,EOMONTH((V$2-0),0)))&lt;=(V$3-0))*((MIN(DATE(YEAR((V$2-0)),MONTH((V$2-0)),1)+DAY(Expenses!$E17)-1,EOMONTH((V$2-0),0)))&gt;=Expenses!$E17)*((MIN(DATE(YEAR((V$2-0)),MONTH((V$2-0)),1)+DAY(Expenses!$E17)-1,EOMONTH((V$2-0),0)))&lt;=IF(Expenses!$F17="",DATE(9999,1,1),Expenses!$F17))+((MIN(EOMONTH((V$2-0),0)+DAY(Expenses!$E17),EOMONTH((V$2-0),1)))&gt;=(V$2-0))*((MIN(EOMONTH((V$2-0),0)+DAY(Expenses!$E17),EOMONTH((V$2-0),1)))&lt;=(V$3-0))*((MIN(EOMONTH((V$2-0),0)+DAY(Expenses!$E17),EOMONTH((V$2-0),1)))&gt;=Expenses!$E17)*((MIN(EOMONTH((V$2-0),0)+DAY(Expenses!$E17),EOMONTH((V$2-0),1)))&lt;=IF(Expenses!$F17="",DATE(9999,1,1),Expenses!$F17))+((MIN(EOMONTH((V$2-0),1)+DAY(Expenses!$E17),EOMONTH((V$2-0),2)))&gt;=(V$2-0))*((MIN(EOMONTH((V$2-0),1)+DAY(Expenses!$E17),EOMONTH((V$2-0),2)))&lt;=(V$3-0))*((MIN(EOMONTH((V$2-0),1)+DAY(Expenses!$E17),EOMONTH((V$2-0),2)))&gt;=Expenses!$E17)*((MIN(EOMONTH((V$2-0),1)+DAY(Expenses!$E17),EOMONTH((V$2-0),2)))&lt;=IF(Expenses!$F17="",DATE(9999,1,1),Expenses!$F17))),IF((Expenses!$E17&gt;=(V$2-0))*(Expenses!$E17&lt;=(V$3-0))=1,Expenses!$D17,0)))</f>
        <v/>
      </c>
      <c r="W41" s="22">
        <f>IF(OR(Expenses!$D17="",Expenses!$E17=""),0,IF(Expenses!$C17="Monthly",Expenses!$D17*(((MIN(DATE(YEAR((W$2-0)),MONTH((W$2-0)),1)+DAY(Expenses!$E17)-1,EOMONTH((W$2-0),0)))&gt;=(W$2-0))*((MIN(DATE(YEAR((W$2-0)),MONTH((W$2-0)),1)+DAY(Expenses!$E17)-1,EOMONTH((W$2-0),0)))&lt;=(W$3-0))*((MIN(DATE(YEAR((W$2-0)),MONTH((W$2-0)),1)+DAY(Expenses!$E17)-1,EOMONTH((W$2-0),0)))&gt;=Expenses!$E17)*((MIN(DATE(YEAR((W$2-0)),MONTH((W$2-0)),1)+DAY(Expenses!$E17)-1,EOMONTH((W$2-0),0)))&lt;=IF(Expenses!$F17="",DATE(9999,1,1),Expenses!$F17))+((MIN(EOMONTH((W$2-0),0)+DAY(Expenses!$E17),EOMONTH((W$2-0),1)))&gt;=(W$2-0))*((MIN(EOMONTH((W$2-0),0)+DAY(Expenses!$E17),EOMONTH((W$2-0),1)))&lt;=(W$3-0))*((MIN(EOMONTH((W$2-0),0)+DAY(Expenses!$E17),EOMONTH((W$2-0),1)))&gt;=Expenses!$E17)*((MIN(EOMONTH((W$2-0),0)+DAY(Expenses!$E17),EOMONTH((W$2-0),1)))&lt;=IF(Expenses!$F17="",DATE(9999,1,1),Expenses!$F17))+((MIN(EOMONTH((W$2-0),1)+DAY(Expenses!$E17),EOMONTH((W$2-0),2)))&gt;=(W$2-0))*((MIN(EOMONTH((W$2-0),1)+DAY(Expenses!$E17),EOMONTH((W$2-0),2)))&lt;=(W$3-0))*((MIN(EOMONTH((W$2-0),1)+DAY(Expenses!$E17),EOMONTH((W$2-0),2)))&gt;=Expenses!$E17)*((MIN(EOMONTH((W$2-0),1)+DAY(Expenses!$E17),EOMONTH((W$2-0),2)))&lt;=IF(Expenses!$F17="",DATE(9999,1,1),Expenses!$F17))),IF((Expenses!$E17&gt;=(W$2-0))*(Expenses!$E17&lt;=(W$3-0))=1,Expenses!$D17,0)))</f>
        <v/>
      </c>
      <c r="X41" s="22">
        <f>IF(OR(Expenses!$D17="",Expenses!$E17=""),0,IF(Expenses!$C17="Monthly",Expenses!$D17*(((MIN(DATE(YEAR((X$2-0)),MONTH((X$2-0)),1)+DAY(Expenses!$E17)-1,EOMONTH((X$2-0),0)))&gt;=(X$2-0))*((MIN(DATE(YEAR((X$2-0)),MONTH((X$2-0)),1)+DAY(Expenses!$E17)-1,EOMONTH((X$2-0),0)))&lt;=(X$3-0))*((MIN(DATE(YEAR((X$2-0)),MONTH((X$2-0)),1)+DAY(Expenses!$E17)-1,EOMONTH((X$2-0),0)))&gt;=Expenses!$E17)*((MIN(DATE(YEAR((X$2-0)),MONTH((X$2-0)),1)+DAY(Expenses!$E17)-1,EOMONTH((X$2-0),0)))&lt;=IF(Expenses!$F17="",DATE(9999,1,1),Expenses!$F17))+((MIN(EOMONTH((X$2-0),0)+DAY(Expenses!$E17),EOMONTH((X$2-0),1)))&gt;=(X$2-0))*((MIN(EOMONTH((X$2-0),0)+DAY(Expenses!$E17),EOMONTH((X$2-0),1)))&lt;=(X$3-0))*((MIN(EOMONTH((X$2-0),0)+DAY(Expenses!$E17),EOMONTH((X$2-0),1)))&gt;=Expenses!$E17)*((MIN(EOMONTH((X$2-0),0)+DAY(Expenses!$E17),EOMONTH((X$2-0),1)))&lt;=IF(Expenses!$F17="",DATE(9999,1,1),Expenses!$F17))+((MIN(EOMONTH((X$2-0),1)+DAY(Expenses!$E17),EOMONTH((X$2-0),2)))&gt;=(X$2-0))*((MIN(EOMONTH((X$2-0),1)+DAY(Expenses!$E17),EOMONTH((X$2-0),2)))&lt;=(X$3-0))*((MIN(EOMONTH((X$2-0),1)+DAY(Expenses!$E17),EOMONTH((X$2-0),2)))&gt;=Expenses!$E17)*((MIN(EOMONTH((X$2-0),1)+DAY(Expenses!$E17),EOMONTH((X$2-0),2)))&lt;=IF(Expenses!$F17="",DATE(9999,1,1),Expenses!$F17))),IF((Expenses!$E17&gt;=(X$2-0))*(Expenses!$E17&lt;=(X$3-0))=1,Expenses!$D17,0)))</f>
        <v/>
      </c>
      <c r="Y41" s="22">
        <f>IF(OR(Expenses!$D17="",Expenses!$E17=""),0,IF(Expenses!$C17="Monthly",Expenses!$D17*(((MIN(DATE(YEAR((Y$2-0)),MONTH((Y$2-0)),1)+DAY(Expenses!$E17)-1,EOMONTH((Y$2-0),0)))&gt;=(Y$2-0))*((MIN(DATE(YEAR((Y$2-0)),MONTH((Y$2-0)),1)+DAY(Expenses!$E17)-1,EOMONTH((Y$2-0),0)))&lt;=(Y$3-0))*((MIN(DATE(YEAR((Y$2-0)),MONTH((Y$2-0)),1)+DAY(Expenses!$E17)-1,EOMONTH((Y$2-0),0)))&gt;=Expenses!$E17)*((MIN(DATE(YEAR((Y$2-0)),MONTH((Y$2-0)),1)+DAY(Expenses!$E17)-1,EOMONTH((Y$2-0),0)))&lt;=IF(Expenses!$F17="",DATE(9999,1,1),Expenses!$F17))+((MIN(EOMONTH((Y$2-0),0)+DAY(Expenses!$E17),EOMONTH((Y$2-0),1)))&gt;=(Y$2-0))*((MIN(EOMONTH((Y$2-0),0)+DAY(Expenses!$E17),EOMONTH((Y$2-0),1)))&lt;=(Y$3-0))*((MIN(EOMONTH((Y$2-0),0)+DAY(Expenses!$E17),EOMONTH((Y$2-0),1)))&gt;=Expenses!$E17)*((MIN(EOMONTH((Y$2-0),0)+DAY(Expenses!$E17),EOMONTH((Y$2-0),1)))&lt;=IF(Expenses!$F17="",DATE(9999,1,1),Expenses!$F17))+((MIN(EOMONTH((Y$2-0),1)+DAY(Expenses!$E17),EOMONTH((Y$2-0),2)))&gt;=(Y$2-0))*((MIN(EOMONTH((Y$2-0),1)+DAY(Expenses!$E17),EOMONTH((Y$2-0),2)))&lt;=(Y$3-0))*((MIN(EOMONTH((Y$2-0),1)+DAY(Expenses!$E17),EOMONTH((Y$2-0),2)))&gt;=Expenses!$E17)*((MIN(EOMONTH((Y$2-0),1)+DAY(Expenses!$E17),EOMONTH((Y$2-0),2)))&lt;=IF(Expenses!$F17="",DATE(9999,1,1),Expenses!$F17))),IF((Expenses!$E17&gt;=(Y$2-0))*(Expenses!$E17&lt;=(Y$3-0))=1,Expenses!$D17,0)))</f>
        <v/>
      </c>
      <c r="Z41" s="22">
        <f>IF(OR(Expenses!$D17="",Expenses!$E17=""),0,IF(Expenses!$C17="Monthly",Expenses!$D17*(((MIN(DATE(YEAR((Z$2-0)),MONTH((Z$2-0)),1)+DAY(Expenses!$E17)-1,EOMONTH((Z$2-0),0)))&gt;=(Z$2-0))*((MIN(DATE(YEAR((Z$2-0)),MONTH((Z$2-0)),1)+DAY(Expenses!$E17)-1,EOMONTH((Z$2-0),0)))&lt;=(Z$3-0))*((MIN(DATE(YEAR((Z$2-0)),MONTH((Z$2-0)),1)+DAY(Expenses!$E17)-1,EOMONTH((Z$2-0),0)))&gt;=Expenses!$E17)*((MIN(DATE(YEAR((Z$2-0)),MONTH((Z$2-0)),1)+DAY(Expenses!$E17)-1,EOMONTH((Z$2-0),0)))&lt;=IF(Expenses!$F17="",DATE(9999,1,1),Expenses!$F17))+((MIN(EOMONTH((Z$2-0),0)+DAY(Expenses!$E17),EOMONTH((Z$2-0),1)))&gt;=(Z$2-0))*((MIN(EOMONTH((Z$2-0),0)+DAY(Expenses!$E17),EOMONTH((Z$2-0),1)))&lt;=(Z$3-0))*((MIN(EOMONTH((Z$2-0),0)+DAY(Expenses!$E17),EOMONTH((Z$2-0),1)))&gt;=Expenses!$E17)*((MIN(EOMONTH((Z$2-0),0)+DAY(Expenses!$E17),EOMONTH((Z$2-0),1)))&lt;=IF(Expenses!$F17="",DATE(9999,1,1),Expenses!$F17))+((MIN(EOMONTH((Z$2-0),1)+DAY(Expenses!$E17),EOMONTH((Z$2-0),2)))&gt;=(Z$2-0))*((MIN(EOMONTH((Z$2-0),1)+DAY(Expenses!$E17),EOMONTH((Z$2-0),2)))&lt;=(Z$3-0))*((MIN(EOMONTH((Z$2-0),1)+DAY(Expenses!$E17),EOMONTH((Z$2-0),2)))&gt;=Expenses!$E17)*((MIN(EOMONTH((Z$2-0),1)+DAY(Expenses!$E17),EOMONTH((Z$2-0),2)))&lt;=IF(Expenses!$F17="",DATE(9999,1,1),Expenses!$F17))),IF((Expenses!$E17&gt;=(Z$2-0))*(Expenses!$E17&lt;=(Z$3-0))=1,Expenses!$D17,0)))</f>
        <v/>
      </c>
      <c r="AA41" s="22">
        <f>IF(OR(Expenses!$D17="",Expenses!$E17=""),0,IF(Expenses!$C17="Monthly",Expenses!$D17*(((MIN(DATE(YEAR((AA$2-0)),MONTH((AA$2-0)),1)+DAY(Expenses!$E17)-1,EOMONTH((AA$2-0),0)))&gt;=(AA$2-0))*((MIN(DATE(YEAR((AA$2-0)),MONTH((AA$2-0)),1)+DAY(Expenses!$E17)-1,EOMONTH((AA$2-0),0)))&lt;=(AA$3-0))*((MIN(DATE(YEAR((AA$2-0)),MONTH((AA$2-0)),1)+DAY(Expenses!$E17)-1,EOMONTH((AA$2-0),0)))&gt;=Expenses!$E17)*((MIN(DATE(YEAR((AA$2-0)),MONTH((AA$2-0)),1)+DAY(Expenses!$E17)-1,EOMONTH((AA$2-0),0)))&lt;=IF(Expenses!$F17="",DATE(9999,1,1),Expenses!$F17))+((MIN(EOMONTH((AA$2-0),0)+DAY(Expenses!$E17),EOMONTH((AA$2-0),1)))&gt;=(AA$2-0))*((MIN(EOMONTH((AA$2-0),0)+DAY(Expenses!$E17),EOMONTH((AA$2-0),1)))&lt;=(AA$3-0))*((MIN(EOMONTH((AA$2-0),0)+DAY(Expenses!$E17),EOMONTH((AA$2-0),1)))&gt;=Expenses!$E17)*((MIN(EOMONTH((AA$2-0),0)+DAY(Expenses!$E17),EOMONTH((AA$2-0),1)))&lt;=IF(Expenses!$F17="",DATE(9999,1,1),Expenses!$F17))+((MIN(EOMONTH((AA$2-0),1)+DAY(Expenses!$E17),EOMONTH((AA$2-0),2)))&gt;=(AA$2-0))*((MIN(EOMONTH((AA$2-0),1)+DAY(Expenses!$E17),EOMONTH((AA$2-0),2)))&lt;=(AA$3-0))*((MIN(EOMONTH((AA$2-0),1)+DAY(Expenses!$E17),EOMONTH((AA$2-0),2)))&gt;=Expenses!$E17)*((MIN(EOMONTH((AA$2-0),1)+DAY(Expenses!$E17),EOMONTH((AA$2-0),2)))&lt;=IF(Expenses!$F17="",DATE(9999,1,1),Expenses!$F17))),IF((Expenses!$E17&gt;=(AA$2-0))*(Expenses!$E17&lt;=(AA$3-0))=1,Expenses!$D17,0)))</f>
        <v/>
      </c>
      <c r="AB41" s="22">
        <f>IF(OR(Expenses!$D17="",Expenses!$E17=""),0,IF(Expenses!$C17="Monthly",Expenses!$D17*(((MIN(DATE(YEAR((AB$2-0)),MONTH((AB$2-0)),1)+DAY(Expenses!$E17)-1,EOMONTH((AB$2-0),0)))&gt;=(AB$2-0))*((MIN(DATE(YEAR((AB$2-0)),MONTH((AB$2-0)),1)+DAY(Expenses!$E17)-1,EOMONTH((AB$2-0),0)))&lt;=(AB$3-0))*((MIN(DATE(YEAR((AB$2-0)),MONTH((AB$2-0)),1)+DAY(Expenses!$E17)-1,EOMONTH((AB$2-0),0)))&gt;=Expenses!$E17)*((MIN(DATE(YEAR((AB$2-0)),MONTH((AB$2-0)),1)+DAY(Expenses!$E17)-1,EOMONTH((AB$2-0),0)))&lt;=IF(Expenses!$F17="",DATE(9999,1,1),Expenses!$F17))+((MIN(EOMONTH((AB$2-0),0)+DAY(Expenses!$E17),EOMONTH((AB$2-0),1)))&gt;=(AB$2-0))*((MIN(EOMONTH((AB$2-0),0)+DAY(Expenses!$E17),EOMONTH((AB$2-0),1)))&lt;=(AB$3-0))*((MIN(EOMONTH((AB$2-0),0)+DAY(Expenses!$E17),EOMONTH((AB$2-0),1)))&gt;=Expenses!$E17)*((MIN(EOMONTH((AB$2-0),0)+DAY(Expenses!$E17),EOMONTH((AB$2-0),1)))&lt;=IF(Expenses!$F17="",DATE(9999,1,1),Expenses!$F17))+((MIN(EOMONTH((AB$2-0),1)+DAY(Expenses!$E17),EOMONTH((AB$2-0),2)))&gt;=(AB$2-0))*((MIN(EOMONTH((AB$2-0),1)+DAY(Expenses!$E17),EOMONTH((AB$2-0),2)))&lt;=(AB$3-0))*((MIN(EOMONTH((AB$2-0),1)+DAY(Expenses!$E17),EOMONTH((AB$2-0),2)))&gt;=Expenses!$E17)*((MIN(EOMONTH((AB$2-0),1)+DAY(Expenses!$E17),EOMONTH((AB$2-0),2)))&lt;=IF(Expenses!$F17="",DATE(9999,1,1),Expenses!$F17))),IF((Expenses!$E17&gt;=(AB$2-0))*(Expenses!$E17&lt;=(AB$3-0))=1,Expenses!$D17,0)))</f>
        <v/>
      </c>
    </row>
    <row r="42" ht="15" customHeight="1" s="23">
      <c r="A42" s="22">
        <f>IF(Expenses!$B18="","",Expenses!$B18)</f>
        <v/>
      </c>
      <c r="B42" s="22">
        <f>IF(Expenses!$A18="","",Expenses!$A18)</f>
        <v/>
      </c>
      <c r="C42" s="22">
        <f>IF(OR(Expenses!$D18="",Expenses!$E18=""),0,IF(Expenses!$C18="Monthly",Expenses!$D18*(((MIN(DATE(YEAR((C$2-0)),MONTH((C$2-0)),1)+DAY(Expenses!$E18)-1,EOMONTH((C$2-0),0)))&gt;=(C$2-0))*((MIN(DATE(YEAR((C$2-0)),MONTH((C$2-0)),1)+DAY(Expenses!$E18)-1,EOMONTH((C$2-0),0)))&lt;=(C$3-0))*((MIN(DATE(YEAR((C$2-0)),MONTH((C$2-0)),1)+DAY(Expenses!$E18)-1,EOMONTH((C$2-0),0)))&gt;=Expenses!$E18)*((MIN(DATE(YEAR((C$2-0)),MONTH((C$2-0)),1)+DAY(Expenses!$E18)-1,EOMONTH((C$2-0),0)))&lt;=IF(Expenses!$F18="",DATE(9999,1,1),Expenses!$F18))+((MIN(EOMONTH((C$2-0),0)+DAY(Expenses!$E18),EOMONTH((C$2-0),1)))&gt;=(C$2-0))*((MIN(EOMONTH((C$2-0),0)+DAY(Expenses!$E18),EOMONTH((C$2-0),1)))&lt;=(C$3-0))*((MIN(EOMONTH((C$2-0),0)+DAY(Expenses!$E18),EOMONTH((C$2-0),1)))&gt;=Expenses!$E18)*((MIN(EOMONTH((C$2-0),0)+DAY(Expenses!$E18),EOMONTH((C$2-0),1)))&lt;=IF(Expenses!$F18="",DATE(9999,1,1),Expenses!$F18))+((MIN(EOMONTH((C$2-0),1)+DAY(Expenses!$E18),EOMONTH((C$2-0),2)))&gt;=(C$2-0))*((MIN(EOMONTH((C$2-0),1)+DAY(Expenses!$E18),EOMONTH((C$2-0),2)))&lt;=(C$3-0))*((MIN(EOMONTH((C$2-0),1)+DAY(Expenses!$E18),EOMONTH((C$2-0),2)))&gt;=Expenses!$E18)*((MIN(EOMONTH((C$2-0),1)+DAY(Expenses!$E18),EOMONTH((C$2-0),2)))&lt;=IF(Expenses!$F18="",DATE(9999,1,1),Expenses!$F18))),IF((Expenses!$E18&gt;=(C$2-0))*(Expenses!$E18&lt;=(C$3-0))=1,Expenses!$D18,0)))</f>
        <v/>
      </c>
      <c r="D42" s="22">
        <f>IF(OR(Expenses!$D18="",Expenses!$E18=""),0,IF(Expenses!$C18="Monthly",Expenses!$D18*(((MIN(DATE(YEAR((D$2-0)),MONTH((D$2-0)),1)+DAY(Expenses!$E18)-1,EOMONTH((D$2-0),0)))&gt;=(D$2-0))*((MIN(DATE(YEAR((D$2-0)),MONTH((D$2-0)),1)+DAY(Expenses!$E18)-1,EOMONTH((D$2-0),0)))&lt;=(D$3-0))*((MIN(DATE(YEAR((D$2-0)),MONTH((D$2-0)),1)+DAY(Expenses!$E18)-1,EOMONTH((D$2-0),0)))&gt;=Expenses!$E18)*((MIN(DATE(YEAR((D$2-0)),MONTH((D$2-0)),1)+DAY(Expenses!$E18)-1,EOMONTH((D$2-0),0)))&lt;=IF(Expenses!$F18="",DATE(9999,1,1),Expenses!$F18))+((MIN(EOMONTH((D$2-0),0)+DAY(Expenses!$E18),EOMONTH((D$2-0),1)))&gt;=(D$2-0))*((MIN(EOMONTH((D$2-0),0)+DAY(Expenses!$E18),EOMONTH((D$2-0),1)))&lt;=(D$3-0))*((MIN(EOMONTH((D$2-0),0)+DAY(Expenses!$E18),EOMONTH((D$2-0),1)))&gt;=Expenses!$E18)*((MIN(EOMONTH((D$2-0),0)+DAY(Expenses!$E18),EOMONTH((D$2-0),1)))&lt;=IF(Expenses!$F18="",DATE(9999,1,1),Expenses!$F18))+((MIN(EOMONTH((D$2-0),1)+DAY(Expenses!$E18),EOMONTH((D$2-0),2)))&gt;=(D$2-0))*((MIN(EOMONTH((D$2-0),1)+DAY(Expenses!$E18),EOMONTH((D$2-0),2)))&lt;=(D$3-0))*((MIN(EOMONTH((D$2-0),1)+DAY(Expenses!$E18),EOMONTH((D$2-0),2)))&gt;=Expenses!$E18)*((MIN(EOMONTH((D$2-0),1)+DAY(Expenses!$E18),EOMONTH((D$2-0),2)))&lt;=IF(Expenses!$F18="",DATE(9999,1,1),Expenses!$F18))),IF((Expenses!$E18&gt;=(D$2-0))*(Expenses!$E18&lt;=(D$3-0))=1,Expenses!$D18,0)))</f>
        <v/>
      </c>
      <c r="E42" s="22">
        <f>IF(OR(Expenses!$D18="",Expenses!$E18=""),0,IF(Expenses!$C18="Monthly",Expenses!$D18*(((MIN(DATE(YEAR((E$2-0)),MONTH((E$2-0)),1)+DAY(Expenses!$E18)-1,EOMONTH((E$2-0),0)))&gt;=(E$2-0))*((MIN(DATE(YEAR((E$2-0)),MONTH((E$2-0)),1)+DAY(Expenses!$E18)-1,EOMONTH((E$2-0),0)))&lt;=(E$3-0))*((MIN(DATE(YEAR((E$2-0)),MONTH((E$2-0)),1)+DAY(Expenses!$E18)-1,EOMONTH((E$2-0),0)))&gt;=Expenses!$E18)*((MIN(DATE(YEAR((E$2-0)),MONTH((E$2-0)),1)+DAY(Expenses!$E18)-1,EOMONTH((E$2-0),0)))&lt;=IF(Expenses!$F18="",DATE(9999,1,1),Expenses!$F18))+((MIN(EOMONTH((E$2-0),0)+DAY(Expenses!$E18),EOMONTH((E$2-0),1)))&gt;=(E$2-0))*((MIN(EOMONTH((E$2-0),0)+DAY(Expenses!$E18),EOMONTH((E$2-0),1)))&lt;=(E$3-0))*((MIN(EOMONTH((E$2-0),0)+DAY(Expenses!$E18),EOMONTH((E$2-0),1)))&gt;=Expenses!$E18)*((MIN(EOMONTH((E$2-0),0)+DAY(Expenses!$E18),EOMONTH((E$2-0),1)))&lt;=IF(Expenses!$F18="",DATE(9999,1,1),Expenses!$F18))+((MIN(EOMONTH((E$2-0),1)+DAY(Expenses!$E18),EOMONTH((E$2-0),2)))&gt;=(E$2-0))*((MIN(EOMONTH((E$2-0),1)+DAY(Expenses!$E18),EOMONTH((E$2-0),2)))&lt;=(E$3-0))*((MIN(EOMONTH((E$2-0),1)+DAY(Expenses!$E18),EOMONTH((E$2-0),2)))&gt;=Expenses!$E18)*((MIN(EOMONTH((E$2-0),1)+DAY(Expenses!$E18),EOMONTH((E$2-0),2)))&lt;=IF(Expenses!$F18="",DATE(9999,1,1),Expenses!$F18))),IF((Expenses!$E18&gt;=(E$2-0))*(Expenses!$E18&lt;=(E$3-0))=1,Expenses!$D18,0)))</f>
        <v/>
      </c>
      <c r="F42" s="22">
        <f>IF(OR(Expenses!$D18="",Expenses!$E18=""),0,IF(Expenses!$C18="Monthly",Expenses!$D18*(((MIN(DATE(YEAR((F$2-0)),MONTH((F$2-0)),1)+DAY(Expenses!$E18)-1,EOMONTH((F$2-0),0)))&gt;=(F$2-0))*((MIN(DATE(YEAR((F$2-0)),MONTH((F$2-0)),1)+DAY(Expenses!$E18)-1,EOMONTH((F$2-0),0)))&lt;=(F$3-0))*((MIN(DATE(YEAR((F$2-0)),MONTH((F$2-0)),1)+DAY(Expenses!$E18)-1,EOMONTH((F$2-0),0)))&gt;=Expenses!$E18)*((MIN(DATE(YEAR((F$2-0)),MONTH((F$2-0)),1)+DAY(Expenses!$E18)-1,EOMONTH((F$2-0),0)))&lt;=IF(Expenses!$F18="",DATE(9999,1,1),Expenses!$F18))+((MIN(EOMONTH((F$2-0),0)+DAY(Expenses!$E18),EOMONTH((F$2-0),1)))&gt;=(F$2-0))*((MIN(EOMONTH((F$2-0),0)+DAY(Expenses!$E18),EOMONTH((F$2-0),1)))&lt;=(F$3-0))*((MIN(EOMONTH((F$2-0),0)+DAY(Expenses!$E18),EOMONTH((F$2-0),1)))&gt;=Expenses!$E18)*((MIN(EOMONTH((F$2-0),0)+DAY(Expenses!$E18),EOMONTH((F$2-0),1)))&lt;=IF(Expenses!$F18="",DATE(9999,1,1),Expenses!$F18))+((MIN(EOMONTH((F$2-0),1)+DAY(Expenses!$E18),EOMONTH((F$2-0),2)))&gt;=(F$2-0))*((MIN(EOMONTH((F$2-0),1)+DAY(Expenses!$E18),EOMONTH((F$2-0),2)))&lt;=(F$3-0))*((MIN(EOMONTH((F$2-0),1)+DAY(Expenses!$E18),EOMONTH((F$2-0),2)))&gt;=Expenses!$E18)*((MIN(EOMONTH((F$2-0),1)+DAY(Expenses!$E18),EOMONTH((F$2-0),2)))&lt;=IF(Expenses!$F18="",DATE(9999,1,1),Expenses!$F18))),IF((Expenses!$E18&gt;=(F$2-0))*(Expenses!$E18&lt;=(F$3-0))=1,Expenses!$D18,0)))</f>
        <v/>
      </c>
      <c r="G42" s="22">
        <f>IF(OR(Expenses!$D18="",Expenses!$E18=""),0,IF(Expenses!$C18="Monthly",Expenses!$D18*(((MIN(DATE(YEAR((G$2-0)),MONTH((G$2-0)),1)+DAY(Expenses!$E18)-1,EOMONTH((G$2-0),0)))&gt;=(G$2-0))*((MIN(DATE(YEAR((G$2-0)),MONTH((G$2-0)),1)+DAY(Expenses!$E18)-1,EOMONTH((G$2-0),0)))&lt;=(G$3-0))*((MIN(DATE(YEAR((G$2-0)),MONTH((G$2-0)),1)+DAY(Expenses!$E18)-1,EOMONTH((G$2-0),0)))&gt;=Expenses!$E18)*((MIN(DATE(YEAR((G$2-0)),MONTH((G$2-0)),1)+DAY(Expenses!$E18)-1,EOMONTH((G$2-0),0)))&lt;=IF(Expenses!$F18="",DATE(9999,1,1),Expenses!$F18))+((MIN(EOMONTH((G$2-0),0)+DAY(Expenses!$E18),EOMONTH((G$2-0),1)))&gt;=(G$2-0))*((MIN(EOMONTH((G$2-0),0)+DAY(Expenses!$E18),EOMONTH((G$2-0),1)))&lt;=(G$3-0))*((MIN(EOMONTH((G$2-0),0)+DAY(Expenses!$E18),EOMONTH((G$2-0),1)))&gt;=Expenses!$E18)*((MIN(EOMONTH((G$2-0),0)+DAY(Expenses!$E18),EOMONTH((G$2-0),1)))&lt;=IF(Expenses!$F18="",DATE(9999,1,1),Expenses!$F18))+((MIN(EOMONTH((G$2-0),1)+DAY(Expenses!$E18),EOMONTH((G$2-0),2)))&gt;=(G$2-0))*((MIN(EOMONTH((G$2-0),1)+DAY(Expenses!$E18),EOMONTH((G$2-0),2)))&lt;=(G$3-0))*((MIN(EOMONTH((G$2-0),1)+DAY(Expenses!$E18),EOMONTH((G$2-0),2)))&gt;=Expenses!$E18)*((MIN(EOMONTH((G$2-0),1)+DAY(Expenses!$E18),EOMONTH((G$2-0),2)))&lt;=IF(Expenses!$F18="",DATE(9999,1,1),Expenses!$F18))),IF((Expenses!$E18&gt;=(G$2-0))*(Expenses!$E18&lt;=(G$3-0))=1,Expenses!$D18,0)))</f>
        <v/>
      </c>
      <c r="H42" s="22">
        <f>IF(OR(Expenses!$D18="",Expenses!$E18=""),0,IF(Expenses!$C18="Monthly",Expenses!$D18*(((MIN(DATE(YEAR((H$2-0)),MONTH((H$2-0)),1)+DAY(Expenses!$E18)-1,EOMONTH((H$2-0),0)))&gt;=(H$2-0))*((MIN(DATE(YEAR((H$2-0)),MONTH((H$2-0)),1)+DAY(Expenses!$E18)-1,EOMONTH((H$2-0),0)))&lt;=(H$3-0))*((MIN(DATE(YEAR((H$2-0)),MONTH((H$2-0)),1)+DAY(Expenses!$E18)-1,EOMONTH((H$2-0),0)))&gt;=Expenses!$E18)*((MIN(DATE(YEAR((H$2-0)),MONTH((H$2-0)),1)+DAY(Expenses!$E18)-1,EOMONTH((H$2-0),0)))&lt;=IF(Expenses!$F18="",DATE(9999,1,1),Expenses!$F18))+((MIN(EOMONTH((H$2-0),0)+DAY(Expenses!$E18),EOMONTH((H$2-0),1)))&gt;=(H$2-0))*((MIN(EOMONTH((H$2-0),0)+DAY(Expenses!$E18),EOMONTH((H$2-0),1)))&lt;=(H$3-0))*((MIN(EOMONTH((H$2-0),0)+DAY(Expenses!$E18),EOMONTH((H$2-0),1)))&gt;=Expenses!$E18)*((MIN(EOMONTH((H$2-0),0)+DAY(Expenses!$E18),EOMONTH((H$2-0),1)))&lt;=IF(Expenses!$F18="",DATE(9999,1,1),Expenses!$F18))+((MIN(EOMONTH((H$2-0),1)+DAY(Expenses!$E18),EOMONTH((H$2-0),2)))&gt;=(H$2-0))*((MIN(EOMONTH((H$2-0),1)+DAY(Expenses!$E18),EOMONTH((H$2-0),2)))&lt;=(H$3-0))*((MIN(EOMONTH((H$2-0),1)+DAY(Expenses!$E18),EOMONTH((H$2-0),2)))&gt;=Expenses!$E18)*((MIN(EOMONTH((H$2-0),1)+DAY(Expenses!$E18),EOMONTH((H$2-0),2)))&lt;=IF(Expenses!$F18="",DATE(9999,1,1),Expenses!$F18))),IF((Expenses!$E18&gt;=(H$2-0))*(Expenses!$E18&lt;=(H$3-0))=1,Expenses!$D18,0)))</f>
        <v/>
      </c>
      <c r="I42" s="22">
        <f>IF(OR(Expenses!$D18="",Expenses!$E18=""),0,IF(Expenses!$C18="Monthly",Expenses!$D18*(((MIN(DATE(YEAR((I$2-0)),MONTH((I$2-0)),1)+DAY(Expenses!$E18)-1,EOMONTH((I$2-0),0)))&gt;=(I$2-0))*((MIN(DATE(YEAR((I$2-0)),MONTH((I$2-0)),1)+DAY(Expenses!$E18)-1,EOMONTH((I$2-0),0)))&lt;=(I$3-0))*((MIN(DATE(YEAR((I$2-0)),MONTH((I$2-0)),1)+DAY(Expenses!$E18)-1,EOMONTH((I$2-0),0)))&gt;=Expenses!$E18)*((MIN(DATE(YEAR((I$2-0)),MONTH((I$2-0)),1)+DAY(Expenses!$E18)-1,EOMONTH((I$2-0),0)))&lt;=IF(Expenses!$F18="",DATE(9999,1,1),Expenses!$F18))+((MIN(EOMONTH((I$2-0),0)+DAY(Expenses!$E18),EOMONTH((I$2-0),1)))&gt;=(I$2-0))*((MIN(EOMONTH((I$2-0),0)+DAY(Expenses!$E18),EOMONTH((I$2-0),1)))&lt;=(I$3-0))*((MIN(EOMONTH((I$2-0),0)+DAY(Expenses!$E18),EOMONTH((I$2-0),1)))&gt;=Expenses!$E18)*((MIN(EOMONTH((I$2-0),0)+DAY(Expenses!$E18),EOMONTH((I$2-0),1)))&lt;=IF(Expenses!$F18="",DATE(9999,1,1),Expenses!$F18))+((MIN(EOMONTH((I$2-0),1)+DAY(Expenses!$E18),EOMONTH((I$2-0),2)))&gt;=(I$2-0))*((MIN(EOMONTH((I$2-0),1)+DAY(Expenses!$E18),EOMONTH((I$2-0),2)))&lt;=(I$3-0))*((MIN(EOMONTH((I$2-0),1)+DAY(Expenses!$E18),EOMONTH((I$2-0),2)))&gt;=Expenses!$E18)*((MIN(EOMONTH((I$2-0),1)+DAY(Expenses!$E18),EOMONTH((I$2-0),2)))&lt;=IF(Expenses!$F18="",DATE(9999,1,1),Expenses!$F18))),IF((Expenses!$E18&gt;=(I$2-0))*(Expenses!$E18&lt;=(I$3-0))=1,Expenses!$D18,0)))</f>
        <v/>
      </c>
      <c r="J42" s="22">
        <f>IF(OR(Expenses!$D18="",Expenses!$E18=""),0,IF(Expenses!$C18="Monthly",Expenses!$D18*(((MIN(DATE(YEAR((J$2-0)),MONTH((J$2-0)),1)+DAY(Expenses!$E18)-1,EOMONTH((J$2-0),0)))&gt;=(J$2-0))*((MIN(DATE(YEAR((J$2-0)),MONTH((J$2-0)),1)+DAY(Expenses!$E18)-1,EOMONTH((J$2-0),0)))&lt;=(J$3-0))*((MIN(DATE(YEAR((J$2-0)),MONTH((J$2-0)),1)+DAY(Expenses!$E18)-1,EOMONTH((J$2-0),0)))&gt;=Expenses!$E18)*((MIN(DATE(YEAR((J$2-0)),MONTH((J$2-0)),1)+DAY(Expenses!$E18)-1,EOMONTH((J$2-0),0)))&lt;=IF(Expenses!$F18="",DATE(9999,1,1),Expenses!$F18))+((MIN(EOMONTH((J$2-0),0)+DAY(Expenses!$E18),EOMONTH((J$2-0),1)))&gt;=(J$2-0))*((MIN(EOMONTH((J$2-0),0)+DAY(Expenses!$E18),EOMONTH((J$2-0),1)))&lt;=(J$3-0))*((MIN(EOMONTH((J$2-0),0)+DAY(Expenses!$E18),EOMONTH((J$2-0),1)))&gt;=Expenses!$E18)*((MIN(EOMONTH((J$2-0),0)+DAY(Expenses!$E18),EOMONTH((J$2-0),1)))&lt;=IF(Expenses!$F18="",DATE(9999,1,1),Expenses!$F18))+((MIN(EOMONTH((J$2-0),1)+DAY(Expenses!$E18),EOMONTH((J$2-0),2)))&gt;=(J$2-0))*((MIN(EOMONTH((J$2-0),1)+DAY(Expenses!$E18),EOMONTH((J$2-0),2)))&lt;=(J$3-0))*((MIN(EOMONTH((J$2-0),1)+DAY(Expenses!$E18),EOMONTH((J$2-0),2)))&gt;=Expenses!$E18)*((MIN(EOMONTH((J$2-0),1)+DAY(Expenses!$E18),EOMONTH((J$2-0),2)))&lt;=IF(Expenses!$F18="",DATE(9999,1,1),Expenses!$F18))),IF((Expenses!$E18&gt;=(J$2-0))*(Expenses!$E18&lt;=(J$3-0))=1,Expenses!$D18,0)))</f>
        <v/>
      </c>
      <c r="K42" s="22">
        <f>IF(OR(Expenses!$D18="",Expenses!$E18=""),0,IF(Expenses!$C18="Monthly",Expenses!$D18*(((MIN(DATE(YEAR((K$2-0)),MONTH((K$2-0)),1)+DAY(Expenses!$E18)-1,EOMONTH((K$2-0),0)))&gt;=(K$2-0))*((MIN(DATE(YEAR((K$2-0)),MONTH((K$2-0)),1)+DAY(Expenses!$E18)-1,EOMONTH((K$2-0),0)))&lt;=(K$3-0))*((MIN(DATE(YEAR((K$2-0)),MONTH((K$2-0)),1)+DAY(Expenses!$E18)-1,EOMONTH((K$2-0),0)))&gt;=Expenses!$E18)*((MIN(DATE(YEAR((K$2-0)),MONTH((K$2-0)),1)+DAY(Expenses!$E18)-1,EOMONTH((K$2-0),0)))&lt;=IF(Expenses!$F18="",DATE(9999,1,1),Expenses!$F18))+((MIN(EOMONTH((K$2-0),0)+DAY(Expenses!$E18),EOMONTH((K$2-0),1)))&gt;=(K$2-0))*((MIN(EOMONTH((K$2-0),0)+DAY(Expenses!$E18),EOMONTH((K$2-0),1)))&lt;=(K$3-0))*((MIN(EOMONTH((K$2-0),0)+DAY(Expenses!$E18),EOMONTH((K$2-0),1)))&gt;=Expenses!$E18)*((MIN(EOMONTH((K$2-0),0)+DAY(Expenses!$E18),EOMONTH((K$2-0),1)))&lt;=IF(Expenses!$F18="",DATE(9999,1,1),Expenses!$F18))+((MIN(EOMONTH((K$2-0),1)+DAY(Expenses!$E18),EOMONTH((K$2-0),2)))&gt;=(K$2-0))*((MIN(EOMONTH((K$2-0),1)+DAY(Expenses!$E18),EOMONTH((K$2-0),2)))&lt;=(K$3-0))*((MIN(EOMONTH((K$2-0),1)+DAY(Expenses!$E18),EOMONTH((K$2-0),2)))&gt;=Expenses!$E18)*((MIN(EOMONTH((K$2-0),1)+DAY(Expenses!$E18),EOMONTH((K$2-0),2)))&lt;=IF(Expenses!$F18="",DATE(9999,1,1),Expenses!$F18))),IF((Expenses!$E18&gt;=(K$2-0))*(Expenses!$E18&lt;=(K$3-0))=1,Expenses!$D18,0)))</f>
        <v/>
      </c>
      <c r="L42" s="22">
        <f>IF(OR(Expenses!$D18="",Expenses!$E18=""),0,IF(Expenses!$C18="Monthly",Expenses!$D18*(((MIN(DATE(YEAR((L$2-0)),MONTH((L$2-0)),1)+DAY(Expenses!$E18)-1,EOMONTH((L$2-0),0)))&gt;=(L$2-0))*((MIN(DATE(YEAR((L$2-0)),MONTH((L$2-0)),1)+DAY(Expenses!$E18)-1,EOMONTH((L$2-0),0)))&lt;=(L$3-0))*((MIN(DATE(YEAR((L$2-0)),MONTH((L$2-0)),1)+DAY(Expenses!$E18)-1,EOMONTH((L$2-0),0)))&gt;=Expenses!$E18)*((MIN(DATE(YEAR((L$2-0)),MONTH((L$2-0)),1)+DAY(Expenses!$E18)-1,EOMONTH((L$2-0),0)))&lt;=IF(Expenses!$F18="",DATE(9999,1,1),Expenses!$F18))+((MIN(EOMONTH((L$2-0),0)+DAY(Expenses!$E18),EOMONTH((L$2-0),1)))&gt;=(L$2-0))*((MIN(EOMONTH((L$2-0),0)+DAY(Expenses!$E18),EOMONTH((L$2-0),1)))&lt;=(L$3-0))*((MIN(EOMONTH((L$2-0),0)+DAY(Expenses!$E18),EOMONTH((L$2-0),1)))&gt;=Expenses!$E18)*((MIN(EOMONTH((L$2-0),0)+DAY(Expenses!$E18),EOMONTH((L$2-0),1)))&lt;=IF(Expenses!$F18="",DATE(9999,1,1),Expenses!$F18))+((MIN(EOMONTH((L$2-0),1)+DAY(Expenses!$E18),EOMONTH((L$2-0),2)))&gt;=(L$2-0))*((MIN(EOMONTH((L$2-0),1)+DAY(Expenses!$E18),EOMONTH((L$2-0),2)))&lt;=(L$3-0))*((MIN(EOMONTH((L$2-0),1)+DAY(Expenses!$E18),EOMONTH((L$2-0),2)))&gt;=Expenses!$E18)*((MIN(EOMONTH((L$2-0),1)+DAY(Expenses!$E18),EOMONTH((L$2-0),2)))&lt;=IF(Expenses!$F18="",DATE(9999,1,1),Expenses!$F18))),IF((Expenses!$E18&gt;=(L$2-0))*(Expenses!$E18&lt;=(L$3-0))=1,Expenses!$D18,0)))</f>
        <v/>
      </c>
      <c r="M42" s="22">
        <f>IF(OR(Expenses!$D18="",Expenses!$E18=""),0,IF(Expenses!$C18="Monthly",Expenses!$D18*(((MIN(DATE(YEAR((M$2-0)),MONTH((M$2-0)),1)+DAY(Expenses!$E18)-1,EOMONTH((M$2-0),0)))&gt;=(M$2-0))*((MIN(DATE(YEAR((M$2-0)),MONTH((M$2-0)),1)+DAY(Expenses!$E18)-1,EOMONTH((M$2-0),0)))&lt;=(M$3-0))*((MIN(DATE(YEAR((M$2-0)),MONTH((M$2-0)),1)+DAY(Expenses!$E18)-1,EOMONTH((M$2-0),0)))&gt;=Expenses!$E18)*((MIN(DATE(YEAR((M$2-0)),MONTH((M$2-0)),1)+DAY(Expenses!$E18)-1,EOMONTH((M$2-0),0)))&lt;=IF(Expenses!$F18="",DATE(9999,1,1),Expenses!$F18))+((MIN(EOMONTH((M$2-0),0)+DAY(Expenses!$E18),EOMONTH((M$2-0),1)))&gt;=(M$2-0))*((MIN(EOMONTH((M$2-0),0)+DAY(Expenses!$E18),EOMONTH((M$2-0),1)))&lt;=(M$3-0))*((MIN(EOMONTH((M$2-0),0)+DAY(Expenses!$E18),EOMONTH((M$2-0),1)))&gt;=Expenses!$E18)*((MIN(EOMONTH((M$2-0),0)+DAY(Expenses!$E18),EOMONTH((M$2-0),1)))&lt;=IF(Expenses!$F18="",DATE(9999,1,1),Expenses!$F18))+((MIN(EOMONTH((M$2-0),1)+DAY(Expenses!$E18),EOMONTH((M$2-0),2)))&gt;=(M$2-0))*((MIN(EOMONTH((M$2-0),1)+DAY(Expenses!$E18),EOMONTH((M$2-0),2)))&lt;=(M$3-0))*((MIN(EOMONTH((M$2-0),1)+DAY(Expenses!$E18),EOMONTH((M$2-0),2)))&gt;=Expenses!$E18)*((MIN(EOMONTH((M$2-0),1)+DAY(Expenses!$E18),EOMONTH((M$2-0),2)))&lt;=IF(Expenses!$F18="",DATE(9999,1,1),Expenses!$F18))),IF((Expenses!$E18&gt;=(M$2-0))*(Expenses!$E18&lt;=(M$3-0))=1,Expenses!$D18,0)))</f>
        <v/>
      </c>
      <c r="N42" s="22">
        <f>IF(OR(Expenses!$D18="",Expenses!$E18=""),0,IF(Expenses!$C18="Monthly",Expenses!$D18*(((MIN(DATE(YEAR((N$2-0)),MONTH((N$2-0)),1)+DAY(Expenses!$E18)-1,EOMONTH((N$2-0),0)))&gt;=(N$2-0))*((MIN(DATE(YEAR((N$2-0)),MONTH((N$2-0)),1)+DAY(Expenses!$E18)-1,EOMONTH((N$2-0),0)))&lt;=(N$3-0))*((MIN(DATE(YEAR((N$2-0)),MONTH((N$2-0)),1)+DAY(Expenses!$E18)-1,EOMONTH((N$2-0),0)))&gt;=Expenses!$E18)*((MIN(DATE(YEAR((N$2-0)),MONTH((N$2-0)),1)+DAY(Expenses!$E18)-1,EOMONTH((N$2-0),0)))&lt;=IF(Expenses!$F18="",DATE(9999,1,1),Expenses!$F18))+((MIN(EOMONTH((N$2-0),0)+DAY(Expenses!$E18),EOMONTH((N$2-0),1)))&gt;=(N$2-0))*((MIN(EOMONTH((N$2-0),0)+DAY(Expenses!$E18),EOMONTH((N$2-0),1)))&lt;=(N$3-0))*((MIN(EOMONTH((N$2-0),0)+DAY(Expenses!$E18),EOMONTH((N$2-0),1)))&gt;=Expenses!$E18)*((MIN(EOMONTH((N$2-0),0)+DAY(Expenses!$E18),EOMONTH((N$2-0),1)))&lt;=IF(Expenses!$F18="",DATE(9999,1,1),Expenses!$F18))+((MIN(EOMONTH((N$2-0),1)+DAY(Expenses!$E18),EOMONTH((N$2-0),2)))&gt;=(N$2-0))*((MIN(EOMONTH((N$2-0),1)+DAY(Expenses!$E18),EOMONTH((N$2-0),2)))&lt;=(N$3-0))*((MIN(EOMONTH((N$2-0),1)+DAY(Expenses!$E18),EOMONTH((N$2-0),2)))&gt;=Expenses!$E18)*((MIN(EOMONTH((N$2-0),1)+DAY(Expenses!$E18),EOMONTH((N$2-0),2)))&lt;=IF(Expenses!$F18="",DATE(9999,1,1),Expenses!$F18))),IF((Expenses!$E18&gt;=(N$2-0))*(Expenses!$E18&lt;=(N$3-0))=1,Expenses!$D18,0)))</f>
        <v/>
      </c>
      <c r="O42" s="22">
        <f>IF(OR(Expenses!$D18="",Expenses!$E18=""),0,IF(Expenses!$C18="Monthly",Expenses!$D18*(((MIN(DATE(YEAR((O$2-0)),MONTH((O$2-0)),1)+DAY(Expenses!$E18)-1,EOMONTH((O$2-0),0)))&gt;=(O$2-0))*((MIN(DATE(YEAR((O$2-0)),MONTH((O$2-0)),1)+DAY(Expenses!$E18)-1,EOMONTH((O$2-0),0)))&lt;=(O$3-0))*((MIN(DATE(YEAR((O$2-0)),MONTH((O$2-0)),1)+DAY(Expenses!$E18)-1,EOMONTH((O$2-0),0)))&gt;=Expenses!$E18)*((MIN(DATE(YEAR((O$2-0)),MONTH((O$2-0)),1)+DAY(Expenses!$E18)-1,EOMONTH((O$2-0),0)))&lt;=IF(Expenses!$F18="",DATE(9999,1,1),Expenses!$F18))+((MIN(EOMONTH((O$2-0),0)+DAY(Expenses!$E18),EOMONTH((O$2-0),1)))&gt;=(O$2-0))*((MIN(EOMONTH((O$2-0),0)+DAY(Expenses!$E18),EOMONTH((O$2-0),1)))&lt;=(O$3-0))*((MIN(EOMONTH((O$2-0),0)+DAY(Expenses!$E18),EOMONTH((O$2-0),1)))&gt;=Expenses!$E18)*((MIN(EOMONTH((O$2-0),0)+DAY(Expenses!$E18),EOMONTH((O$2-0),1)))&lt;=IF(Expenses!$F18="",DATE(9999,1,1),Expenses!$F18))+((MIN(EOMONTH((O$2-0),1)+DAY(Expenses!$E18),EOMONTH((O$2-0),2)))&gt;=(O$2-0))*((MIN(EOMONTH((O$2-0),1)+DAY(Expenses!$E18),EOMONTH((O$2-0),2)))&lt;=(O$3-0))*((MIN(EOMONTH((O$2-0),1)+DAY(Expenses!$E18),EOMONTH((O$2-0),2)))&gt;=Expenses!$E18)*((MIN(EOMONTH((O$2-0),1)+DAY(Expenses!$E18),EOMONTH((O$2-0),2)))&lt;=IF(Expenses!$F18="",DATE(9999,1,1),Expenses!$F18))),IF((Expenses!$E18&gt;=(O$2-0))*(Expenses!$E18&lt;=(O$3-0))=1,Expenses!$D18,0)))</f>
        <v/>
      </c>
      <c r="Q42" s="22">
        <f>IF(OR(Expenses!$D18="",Expenses!$E18=""),0,IF(Expenses!$C18="Monthly",Expenses!$D18*(((MIN(DATE(YEAR((Q$2-0)),MONTH((Q$2-0)),1)+DAY(Expenses!$E18)-1,EOMONTH((Q$2-0),0)))&gt;=(Q$2-0))*((MIN(DATE(YEAR((Q$2-0)),MONTH((Q$2-0)),1)+DAY(Expenses!$E18)-1,EOMONTH((Q$2-0),0)))&lt;=(Q$3-0))*((MIN(DATE(YEAR((Q$2-0)),MONTH((Q$2-0)),1)+DAY(Expenses!$E18)-1,EOMONTH((Q$2-0),0)))&gt;=Expenses!$E18)*((MIN(DATE(YEAR((Q$2-0)),MONTH((Q$2-0)),1)+DAY(Expenses!$E18)-1,EOMONTH((Q$2-0),0)))&lt;=IF(Expenses!$F18="",DATE(9999,1,1),Expenses!$F18))+((MIN(EOMONTH((Q$2-0),0)+DAY(Expenses!$E18),EOMONTH((Q$2-0),1)))&gt;=(Q$2-0))*((MIN(EOMONTH((Q$2-0),0)+DAY(Expenses!$E18),EOMONTH((Q$2-0),1)))&lt;=(Q$3-0))*((MIN(EOMONTH((Q$2-0),0)+DAY(Expenses!$E18),EOMONTH((Q$2-0),1)))&gt;=Expenses!$E18)*((MIN(EOMONTH((Q$2-0),0)+DAY(Expenses!$E18),EOMONTH((Q$2-0),1)))&lt;=IF(Expenses!$F18="",DATE(9999,1,1),Expenses!$F18))+((MIN(EOMONTH((Q$2-0),1)+DAY(Expenses!$E18),EOMONTH((Q$2-0),2)))&gt;=(Q$2-0))*((MIN(EOMONTH((Q$2-0),1)+DAY(Expenses!$E18),EOMONTH((Q$2-0),2)))&lt;=(Q$3-0))*((MIN(EOMONTH((Q$2-0),1)+DAY(Expenses!$E18),EOMONTH((Q$2-0),2)))&gt;=Expenses!$E18)*((MIN(EOMONTH((Q$2-0),1)+DAY(Expenses!$E18),EOMONTH((Q$2-0),2)))&lt;=IF(Expenses!$F18="",DATE(9999,1,1),Expenses!$F18))),IF((Expenses!$E18&gt;=(Q$2-0))*(Expenses!$E18&lt;=(Q$3-0))=1,Expenses!$D18,0)))</f>
        <v/>
      </c>
      <c r="R42" s="22">
        <f>IF(OR(Expenses!$D18="",Expenses!$E18=""),0,IF(Expenses!$C18="Monthly",Expenses!$D18*(((MIN(DATE(YEAR((R$2-0)),MONTH((R$2-0)),1)+DAY(Expenses!$E18)-1,EOMONTH((R$2-0),0)))&gt;=(R$2-0))*((MIN(DATE(YEAR((R$2-0)),MONTH((R$2-0)),1)+DAY(Expenses!$E18)-1,EOMONTH((R$2-0),0)))&lt;=(R$3-0))*((MIN(DATE(YEAR((R$2-0)),MONTH((R$2-0)),1)+DAY(Expenses!$E18)-1,EOMONTH((R$2-0),0)))&gt;=Expenses!$E18)*((MIN(DATE(YEAR((R$2-0)),MONTH((R$2-0)),1)+DAY(Expenses!$E18)-1,EOMONTH((R$2-0),0)))&lt;=IF(Expenses!$F18="",DATE(9999,1,1),Expenses!$F18))+((MIN(EOMONTH((R$2-0),0)+DAY(Expenses!$E18),EOMONTH((R$2-0),1)))&gt;=(R$2-0))*((MIN(EOMONTH((R$2-0),0)+DAY(Expenses!$E18),EOMONTH((R$2-0),1)))&lt;=(R$3-0))*((MIN(EOMONTH((R$2-0),0)+DAY(Expenses!$E18),EOMONTH((R$2-0),1)))&gt;=Expenses!$E18)*((MIN(EOMONTH((R$2-0),0)+DAY(Expenses!$E18),EOMONTH((R$2-0),1)))&lt;=IF(Expenses!$F18="",DATE(9999,1,1),Expenses!$F18))+((MIN(EOMONTH((R$2-0),1)+DAY(Expenses!$E18),EOMONTH((R$2-0),2)))&gt;=(R$2-0))*((MIN(EOMONTH((R$2-0),1)+DAY(Expenses!$E18),EOMONTH((R$2-0),2)))&lt;=(R$3-0))*((MIN(EOMONTH((R$2-0),1)+DAY(Expenses!$E18),EOMONTH((R$2-0),2)))&gt;=Expenses!$E18)*((MIN(EOMONTH((R$2-0),1)+DAY(Expenses!$E18),EOMONTH((R$2-0),2)))&lt;=IF(Expenses!$F18="",DATE(9999,1,1),Expenses!$F18))),IF((Expenses!$E18&gt;=(R$2-0))*(Expenses!$E18&lt;=(R$3-0))=1,Expenses!$D18,0)))</f>
        <v/>
      </c>
      <c r="S42" s="22">
        <f>IF(OR(Expenses!$D18="",Expenses!$E18=""),0,IF(Expenses!$C18="Monthly",Expenses!$D18*(((MIN(DATE(YEAR((S$2-0)),MONTH((S$2-0)),1)+DAY(Expenses!$E18)-1,EOMONTH((S$2-0),0)))&gt;=(S$2-0))*((MIN(DATE(YEAR((S$2-0)),MONTH((S$2-0)),1)+DAY(Expenses!$E18)-1,EOMONTH((S$2-0),0)))&lt;=(S$3-0))*((MIN(DATE(YEAR((S$2-0)),MONTH((S$2-0)),1)+DAY(Expenses!$E18)-1,EOMONTH((S$2-0),0)))&gt;=Expenses!$E18)*((MIN(DATE(YEAR((S$2-0)),MONTH((S$2-0)),1)+DAY(Expenses!$E18)-1,EOMONTH((S$2-0),0)))&lt;=IF(Expenses!$F18="",DATE(9999,1,1),Expenses!$F18))+((MIN(EOMONTH((S$2-0),0)+DAY(Expenses!$E18),EOMONTH((S$2-0),1)))&gt;=(S$2-0))*((MIN(EOMONTH((S$2-0),0)+DAY(Expenses!$E18),EOMONTH((S$2-0),1)))&lt;=(S$3-0))*((MIN(EOMONTH((S$2-0),0)+DAY(Expenses!$E18),EOMONTH((S$2-0),1)))&gt;=Expenses!$E18)*((MIN(EOMONTH((S$2-0),0)+DAY(Expenses!$E18),EOMONTH((S$2-0),1)))&lt;=IF(Expenses!$F18="",DATE(9999,1,1),Expenses!$F18))+((MIN(EOMONTH((S$2-0),1)+DAY(Expenses!$E18),EOMONTH((S$2-0),2)))&gt;=(S$2-0))*((MIN(EOMONTH((S$2-0),1)+DAY(Expenses!$E18),EOMONTH((S$2-0),2)))&lt;=(S$3-0))*((MIN(EOMONTH((S$2-0),1)+DAY(Expenses!$E18),EOMONTH((S$2-0),2)))&gt;=Expenses!$E18)*((MIN(EOMONTH((S$2-0),1)+DAY(Expenses!$E18),EOMONTH((S$2-0),2)))&lt;=IF(Expenses!$F18="",DATE(9999,1,1),Expenses!$F18))),IF((Expenses!$E18&gt;=(S$2-0))*(Expenses!$E18&lt;=(S$3-0))=1,Expenses!$D18,0)))</f>
        <v/>
      </c>
      <c r="T42" s="22">
        <f>IF(OR(Expenses!$D18="",Expenses!$E18=""),0,IF(Expenses!$C18="Monthly",Expenses!$D18*(((MIN(DATE(YEAR((T$2-0)),MONTH((T$2-0)),1)+DAY(Expenses!$E18)-1,EOMONTH((T$2-0),0)))&gt;=(T$2-0))*((MIN(DATE(YEAR((T$2-0)),MONTH((T$2-0)),1)+DAY(Expenses!$E18)-1,EOMONTH((T$2-0),0)))&lt;=(T$3-0))*((MIN(DATE(YEAR((T$2-0)),MONTH((T$2-0)),1)+DAY(Expenses!$E18)-1,EOMONTH((T$2-0),0)))&gt;=Expenses!$E18)*((MIN(DATE(YEAR((T$2-0)),MONTH((T$2-0)),1)+DAY(Expenses!$E18)-1,EOMONTH((T$2-0),0)))&lt;=IF(Expenses!$F18="",DATE(9999,1,1),Expenses!$F18))+((MIN(EOMONTH((T$2-0),0)+DAY(Expenses!$E18),EOMONTH((T$2-0),1)))&gt;=(T$2-0))*((MIN(EOMONTH((T$2-0),0)+DAY(Expenses!$E18),EOMONTH((T$2-0),1)))&lt;=(T$3-0))*((MIN(EOMONTH((T$2-0),0)+DAY(Expenses!$E18),EOMONTH((T$2-0),1)))&gt;=Expenses!$E18)*((MIN(EOMONTH((T$2-0),0)+DAY(Expenses!$E18),EOMONTH((T$2-0),1)))&lt;=IF(Expenses!$F18="",DATE(9999,1,1),Expenses!$F18))+((MIN(EOMONTH((T$2-0),1)+DAY(Expenses!$E18),EOMONTH((T$2-0),2)))&gt;=(T$2-0))*((MIN(EOMONTH((T$2-0),1)+DAY(Expenses!$E18),EOMONTH((T$2-0),2)))&lt;=(T$3-0))*((MIN(EOMONTH((T$2-0),1)+DAY(Expenses!$E18),EOMONTH((T$2-0),2)))&gt;=Expenses!$E18)*((MIN(EOMONTH((T$2-0),1)+DAY(Expenses!$E18),EOMONTH((T$2-0),2)))&lt;=IF(Expenses!$F18="",DATE(9999,1,1),Expenses!$F18))),IF((Expenses!$E18&gt;=(T$2-0))*(Expenses!$E18&lt;=(T$3-0))=1,Expenses!$D18,0)))</f>
        <v/>
      </c>
      <c r="U42" s="22">
        <f>IF(OR(Expenses!$D18="",Expenses!$E18=""),0,IF(Expenses!$C18="Monthly",Expenses!$D18*(((MIN(DATE(YEAR((U$2-0)),MONTH((U$2-0)),1)+DAY(Expenses!$E18)-1,EOMONTH((U$2-0),0)))&gt;=(U$2-0))*((MIN(DATE(YEAR((U$2-0)),MONTH((U$2-0)),1)+DAY(Expenses!$E18)-1,EOMONTH((U$2-0),0)))&lt;=(U$3-0))*((MIN(DATE(YEAR((U$2-0)),MONTH((U$2-0)),1)+DAY(Expenses!$E18)-1,EOMONTH((U$2-0),0)))&gt;=Expenses!$E18)*((MIN(DATE(YEAR((U$2-0)),MONTH((U$2-0)),1)+DAY(Expenses!$E18)-1,EOMONTH((U$2-0),0)))&lt;=IF(Expenses!$F18="",DATE(9999,1,1),Expenses!$F18))+((MIN(EOMONTH((U$2-0),0)+DAY(Expenses!$E18),EOMONTH((U$2-0),1)))&gt;=(U$2-0))*((MIN(EOMONTH((U$2-0),0)+DAY(Expenses!$E18),EOMONTH((U$2-0),1)))&lt;=(U$3-0))*((MIN(EOMONTH((U$2-0),0)+DAY(Expenses!$E18),EOMONTH((U$2-0),1)))&gt;=Expenses!$E18)*((MIN(EOMONTH((U$2-0),0)+DAY(Expenses!$E18),EOMONTH((U$2-0),1)))&lt;=IF(Expenses!$F18="",DATE(9999,1,1),Expenses!$F18))+((MIN(EOMONTH((U$2-0),1)+DAY(Expenses!$E18),EOMONTH((U$2-0),2)))&gt;=(U$2-0))*((MIN(EOMONTH((U$2-0),1)+DAY(Expenses!$E18),EOMONTH((U$2-0),2)))&lt;=(U$3-0))*((MIN(EOMONTH((U$2-0),1)+DAY(Expenses!$E18),EOMONTH((U$2-0),2)))&gt;=Expenses!$E18)*((MIN(EOMONTH((U$2-0),1)+DAY(Expenses!$E18),EOMONTH((U$2-0),2)))&lt;=IF(Expenses!$F18="",DATE(9999,1,1),Expenses!$F18))),IF((Expenses!$E18&gt;=(U$2-0))*(Expenses!$E18&lt;=(U$3-0))=1,Expenses!$D18,0)))</f>
        <v/>
      </c>
      <c r="V42" s="22">
        <f>IF(OR(Expenses!$D18="",Expenses!$E18=""),0,IF(Expenses!$C18="Monthly",Expenses!$D18*(((MIN(DATE(YEAR((V$2-0)),MONTH((V$2-0)),1)+DAY(Expenses!$E18)-1,EOMONTH((V$2-0),0)))&gt;=(V$2-0))*((MIN(DATE(YEAR((V$2-0)),MONTH((V$2-0)),1)+DAY(Expenses!$E18)-1,EOMONTH((V$2-0),0)))&lt;=(V$3-0))*((MIN(DATE(YEAR((V$2-0)),MONTH((V$2-0)),1)+DAY(Expenses!$E18)-1,EOMONTH((V$2-0),0)))&gt;=Expenses!$E18)*((MIN(DATE(YEAR((V$2-0)),MONTH((V$2-0)),1)+DAY(Expenses!$E18)-1,EOMONTH((V$2-0),0)))&lt;=IF(Expenses!$F18="",DATE(9999,1,1),Expenses!$F18))+((MIN(EOMONTH((V$2-0),0)+DAY(Expenses!$E18),EOMONTH((V$2-0),1)))&gt;=(V$2-0))*((MIN(EOMONTH((V$2-0),0)+DAY(Expenses!$E18),EOMONTH((V$2-0),1)))&lt;=(V$3-0))*((MIN(EOMONTH((V$2-0),0)+DAY(Expenses!$E18),EOMONTH((V$2-0),1)))&gt;=Expenses!$E18)*((MIN(EOMONTH((V$2-0),0)+DAY(Expenses!$E18),EOMONTH((V$2-0),1)))&lt;=IF(Expenses!$F18="",DATE(9999,1,1),Expenses!$F18))+((MIN(EOMONTH((V$2-0),1)+DAY(Expenses!$E18),EOMONTH((V$2-0),2)))&gt;=(V$2-0))*((MIN(EOMONTH((V$2-0),1)+DAY(Expenses!$E18),EOMONTH((V$2-0),2)))&lt;=(V$3-0))*((MIN(EOMONTH((V$2-0),1)+DAY(Expenses!$E18),EOMONTH((V$2-0),2)))&gt;=Expenses!$E18)*((MIN(EOMONTH((V$2-0),1)+DAY(Expenses!$E18),EOMONTH((V$2-0),2)))&lt;=IF(Expenses!$F18="",DATE(9999,1,1),Expenses!$F18))),IF((Expenses!$E18&gt;=(V$2-0))*(Expenses!$E18&lt;=(V$3-0))=1,Expenses!$D18,0)))</f>
        <v/>
      </c>
      <c r="W42" s="22">
        <f>IF(OR(Expenses!$D18="",Expenses!$E18=""),0,IF(Expenses!$C18="Monthly",Expenses!$D18*(((MIN(DATE(YEAR((W$2-0)),MONTH((W$2-0)),1)+DAY(Expenses!$E18)-1,EOMONTH((W$2-0),0)))&gt;=(W$2-0))*((MIN(DATE(YEAR((W$2-0)),MONTH((W$2-0)),1)+DAY(Expenses!$E18)-1,EOMONTH((W$2-0),0)))&lt;=(W$3-0))*((MIN(DATE(YEAR((W$2-0)),MONTH((W$2-0)),1)+DAY(Expenses!$E18)-1,EOMONTH((W$2-0),0)))&gt;=Expenses!$E18)*((MIN(DATE(YEAR((W$2-0)),MONTH((W$2-0)),1)+DAY(Expenses!$E18)-1,EOMONTH((W$2-0),0)))&lt;=IF(Expenses!$F18="",DATE(9999,1,1),Expenses!$F18))+((MIN(EOMONTH((W$2-0),0)+DAY(Expenses!$E18),EOMONTH((W$2-0),1)))&gt;=(W$2-0))*((MIN(EOMONTH((W$2-0),0)+DAY(Expenses!$E18),EOMONTH((W$2-0),1)))&lt;=(W$3-0))*((MIN(EOMONTH((W$2-0),0)+DAY(Expenses!$E18),EOMONTH((W$2-0),1)))&gt;=Expenses!$E18)*((MIN(EOMONTH((W$2-0),0)+DAY(Expenses!$E18),EOMONTH((W$2-0),1)))&lt;=IF(Expenses!$F18="",DATE(9999,1,1),Expenses!$F18))+((MIN(EOMONTH((W$2-0),1)+DAY(Expenses!$E18),EOMONTH((W$2-0),2)))&gt;=(W$2-0))*((MIN(EOMONTH((W$2-0),1)+DAY(Expenses!$E18),EOMONTH((W$2-0),2)))&lt;=(W$3-0))*((MIN(EOMONTH((W$2-0),1)+DAY(Expenses!$E18),EOMONTH((W$2-0),2)))&gt;=Expenses!$E18)*((MIN(EOMONTH((W$2-0),1)+DAY(Expenses!$E18),EOMONTH((W$2-0),2)))&lt;=IF(Expenses!$F18="",DATE(9999,1,1),Expenses!$F18))),IF((Expenses!$E18&gt;=(W$2-0))*(Expenses!$E18&lt;=(W$3-0))=1,Expenses!$D18,0)))</f>
        <v/>
      </c>
      <c r="X42" s="22">
        <f>IF(OR(Expenses!$D18="",Expenses!$E18=""),0,IF(Expenses!$C18="Monthly",Expenses!$D18*(((MIN(DATE(YEAR((X$2-0)),MONTH((X$2-0)),1)+DAY(Expenses!$E18)-1,EOMONTH((X$2-0),0)))&gt;=(X$2-0))*((MIN(DATE(YEAR((X$2-0)),MONTH((X$2-0)),1)+DAY(Expenses!$E18)-1,EOMONTH((X$2-0),0)))&lt;=(X$3-0))*((MIN(DATE(YEAR((X$2-0)),MONTH((X$2-0)),1)+DAY(Expenses!$E18)-1,EOMONTH((X$2-0),0)))&gt;=Expenses!$E18)*((MIN(DATE(YEAR((X$2-0)),MONTH((X$2-0)),1)+DAY(Expenses!$E18)-1,EOMONTH((X$2-0),0)))&lt;=IF(Expenses!$F18="",DATE(9999,1,1),Expenses!$F18))+((MIN(EOMONTH((X$2-0),0)+DAY(Expenses!$E18),EOMONTH((X$2-0),1)))&gt;=(X$2-0))*((MIN(EOMONTH((X$2-0),0)+DAY(Expenses!$E18),EOMONTH((X$2-0),1)))&lt;=(X$3-0))*((MIN(EOMONTH((X$2-0),0)+DAY(Expenses!$E18),EOMONTH((X$2-0),1)))&gt;=Expenses!$E18)*((MIN(EOMONTH((X$2-0),0)+DAY(Expenses!$E18),EOMONTH((X$2-0),1)))&lt;=IF(Expenses!$F18="",DATE(9999,1,1),Expenses!$F18))+((MIN(EOMONTH((X$2-0),1)+DAY(Expenses!$E18),EOMONTH((X$2-0),2)))&gt;=(X$2-0))*((MIN(EOMONTH((X$2-0),1)+DAY(Expenses!$E18),EOMONTH((X$2-0),2)))&lt;=(X$3-0))*((MIN(EOMONTH((X$2-0),1)+DAY(Expenses!$E18),EOMONTH((X$2-0),2)))&gt;=Expenses!$E18)*((MIN(EOMONTH((X$2-0),1)+DAY(Expenses!$E18),EOMONTH((X$2-0),2)))&lt;=IF(Expenses!$F18="",DATE(9999,1,1),Expenses!$F18))),IF((Expenses!$E18&gt;=(X$2-0))*(Expenses!$E18&lt;=(X$3-0))=1,Expenses!$D18,0)))</f>
        <v/>
      </c>
      <c r="Y42" s="22">
        <f>IF(OR(Expenses!$D18="",Expenses!$E18=""),0,IF(Expenses!$C18="Monthly",Expenses!$D18*(((MIN(DATE(YEAR((Y$2-0)),MONTH((Y$2-0)),1)+DAY(Expenses!$E18)-1,EOMONTH((Y$2-0),0)))&gt;=(Y$2-0))*((MIN(DATE(YEAR((Y$2-0)),MONTH((Y$2-0)),1)+DAY(Expenses!$E18)-1,EOMONTH((Y$2-0),0)))&lt;=(Y$3-0))*((MIN(DATE(YEAR((Y$2-0)),MONTH((Y$2-0)),1)+DAY(Expenses!$E18)-1,EOMONTH((Y$2-0),0)))&gt;=Expenses!$E18)*((MIN(DATE(YEAR((Y$2-0)),MONTH((Y$2-0)),1)+DAY(Expenses!$E18)-1,EOMONTH((Y$2-0),0)))&lt;=IF(Expenses!$F18="",DATE(9999,1,1),Expenses!$F18))+((MIN(EOMONTH((Y$2-0),0)+DAY(Expenses!$E18),EOMONTH((Y$2-0),1)))&gt;=(Y$2-0))*((MIN(EOMONTH((Y$2-0),0)+DAY(Expenses!$E18),EOMONTH((Y$2-0),1)))&lt;=(Y$3-0))*((MIN(EOMONTH((Y$2-0),0)+DAY(Expenses!$E18),EOMONTH((Y$2-0),1)))&gt;=Expenses!$E18)*((MIN(EOMONTH((Y$2-0),0)+DAY(Expenses!$E18),EOMONTH((Y$2-0),1)))&lt;=IF(Expenses!$F18="",DATE(9999,1,1),Expenses!$F18))+((MIN(EOMONTH((Y$2-0),1)+DAY(Expenses!$E18),EOMONTH((Y$2-0),2)))&gt;=(Y$2-0))*((MIN(EOMONTH((Y$2-0),1)+DAY(Expenses!$E18),EOMONTH((Y$2-0),2)))&lt;=(Y$3-0))*((MIN(EOMONTH((Y$2-0),1)+DAY(Expenses!$E18),EOMONTH((Y$2-0),2)))&gt;=Expenses!$E18)*((MIN(EOMONTH((Y$2-0),1)+DAY(Expenses!$E18),EOMONTH((Y$2-0),2)))&lt;=IF(Expenses!$F18="",DATE(9999,1,1),Expenses!$F18))),IF((Expenses!$E18&gt;=(Y$2-0))*(Expenses!$E18&lt;=(Y$3-0))=1,Expenses!$D18,0)))</f>
        <v/>
      </c>
      <c r="Z42" s="22">
        <f>IF(OR(Expenses!$D18="",Expenses!$E18=""),0,IF(Expenses!$C18="Monthly",Expenses!$D18*(((MIN(DATE(YEAR((Z$2-0)),MONTH((Z$2-0)),1)+DAY(Expenses!$E18)-1,EOMONTH((Z$2-0),0)))&gt;=(Z$2-0))*((MIN(DATE(YEAR((Z$2-0)),MONTH((Z$2-0)),1)+DAY(Expenses!$E18)-1,EOMONTH((Z$2-0),0)))&lt;=(Z$3-0))*((MIN(DATE(YEAR((Z$2-0)),MONTH((Z$2-0)),1)+DAY(Expenses!$E18)-1,EOMONTH((Z$2-0),0)))&gt;=Expenses!$E18)*((MIN(DATE(YEAR((Z$2-0)),MONTH((Z$2-0)),1)+DAY(Expenses!$E18)-1,EOMONTH((Z$2-0),0)))&lt;=IF(Expenses!$F18="",DATE(9999,1,1),Expenses!$F18))+((MIN(EOMONTH((Z$2-0),0)+DAY(Expenses!$E18),EOMONTH((Z$2-0),1)))&gt;=(Z$2-0))*((MIN(EOMONTH((Z$2-0),0)+DAY(Expenses!$E18),EOMONTH((Z$2-0),1)))&lt;=(Z$3-0))*((MIN(EOMONTH((Z$2-0),0)+DAY(Expenses!$E18),EOMONTH((Z$2-0),1)))&gt;=Expenses!$E18)*((MIN(EOMONTH((Z$2-0),0)+DAY(Expenses!$E18),EOMONTH((Z$2-0),1)))&lt;=IF(Expenses!$F18="",DATE(9999,1,1),Expenses!$F18))+((MIN(EOMONTH((Z$2-0),1)+DAY(Expenses!$E18),EOMONTH((Z$2-0),2)))&gt;=(Z$2-0))*((MIN(EOMONTH((Z$2-0),1)+DAY(Expenses!$E18),EOMONTH((Z$2-0),2)))&lt;=(Z$3-0))*((MIN(EOMONTH((Z$2-0),1)+DAY(Expenses!$E18),EOMONTH((Z$2-0),2)))&gt;=Expenses!$E18)*((MIN(EOMONTH((Z$2-0),1)+DAY(Expenses!$E18),EOMONTH((Z$2-0),2)))&lt;=IF(Expenses!$F18="",DATE(9999,1,1),Expenses!$F18))),IF((Expenses!$E18&gt;=(Z$2-0))*(Expenses!$E18&lt;=(Z$3-0))=1,Expenses!$D18,0)))</f>
        <v/>
      </c>
      <c r="AA42" s="22">
        <f>IF(OR(Expenses!$D18="",Expenses!$E18=""),0,IF(Expenses!$C18="Monthly",Expenses!$D18*(((MIN(DATE(YEAR((AA$2-0)),MONTH((AA$2-0)),1)+DAY(Expenses!$E18)-1,EOMONTH((AA$2-0),0)))&gt;=(AA$2-0))*((MIN(DATE(YEAR((AA$2-0)),MONTH((AA$2-0)),1)+DAY(Expenses!$E18)-1,EOMONTH((AA$2-0),0)))&lt;=(AA$3-0))*((MIN(DATE(YEAR((AA$2-0)),MONTH((AA$2-0)),1)+DAY(Expenses!$E18)-1,EOMONTH((AA$2-0),0)))&gt;=Expenses!$E18)*((MIN(DATE(YEAR((AA$2-0)),MONTH((AA$2-0)),1)+DAY(Expenses!$E18)-1,EOMONTH((AA$2-0),0)))&lt;=IF(Expenses!$F18="",DATE(9999,1,1),Expenses!$F18))+((MIN(EOMONTH((AA$2-0),0)+DAY(Expenses!$E18),EOMONTH((AA$2-0),1)))&gt;=(AA$2-0))*((MIN(EOMONTH((AA$2-0),0)+DAY(Expenses!$E18),EOMONTH((AA$2-0),1)))&lt;=(AA$3-0))*((MIN(EOMONTH((AA$2-0),0)+DAY(Expenses!$E18),EOMONTH((AA$2-0),1)))&gt;=Expenses!$E18)*((MIN(EOMONTH((AA$2-0),0)+DAY(Expenses!$E18),EOMONTH((AA$2-0),1)))&lt;=IF(Expenses!$F18="",DATE(9999,1,1),Expenses!$F18))+((MIN(EOMONTH((AA$2-0),1)+DAY(Expenses!$E18),EOMONTH((AA$2-0),2)))&gt;=(AA$2-0))*((MIN(EOMONTH((AA$2-0),1)+DAY(Expenses!$E18),EOMONTH((AA$2-0),2)))&lt;=(AA$3-0))*((MIN(EOMONTH((AA$2-0),1)+DAY(Expenses!$E18),EOMONTH((AA$2-0),2)))&gt;=Expenses!$E18)*((MIN(EOMONTH((AA$2-0),1)+DAY(Expenses!$E18),EOMONTH((AA$2-0),2)))&lt;=IF(Expenses!$F18="",DATE(9999,1,1),Expenses!$F18))),IF((Expenses!$E18&gt;=(AA$2-0))*(Expenses!$E18&lt;=(AA$3-0))=1,Expenses!$D18,0)))</f>
        <v/>
      </c>
      <c r="AB42" s="22">
        <f>IF(OR(Expenses!$D18="",Expenses!$E18=""),0,IF(Expenses!$C18="Monthly",Expenses!$D18*(((MIN(DATE(YEAR((AB$2-0)),MONTH((AB$2-0)),1)+DAY(Expenses!$E18)-1,EOMONTH((AB$2-0),0)))&gt;=(AB$2-0))*((MIN(DATE(YEAR((AB$2-0)),MONTH((AB$2-0)),1)+DAY(Expenses!$E18)-1,EOMONTH((AB$2-0),0)))&lt;=(AB$3-0))*((MIN(DATE(YEAR((AB$2-0)),MONTH((AB$2-0)),1)+DAY(Expenses!$E18)-1,EOMONTH((AB$2-0),0)))&gt;=Expenses!$E18)*((MIN(DATE(YEAR((AB$2-0)),MONTH((AB$2-0)),1)+DAY(Expenses!$E18)-1,EOMONTH((AB$2-0),0)))&lt;=IF(Expenses!$F18="",DATE(9999,1,1),Expenses!$F18))+((MIN(EOMONTH((AB$2-0),0)+DAY(Expenses!$E18),EOMONTH((AB$2-0),1)))&gt;=(AB$2-0))*((MIN(EOMONTH((AB$2-0),0)+DAY(Expenses!$E18),EOMONTH((AB$2-0),1)))&lt;=(AB$3-0))*((MIN(EOMONTH((AB$2-0),0)+DAY(Expenses!$E18),EOMONTH((AB$2-0),1)))&gt;=Expenses!$E18)*((MIN(EOMONTH((AB$2-0),0)+DAY(Expenses!$E18),EOMONTH((AB$2-0),1)))&lt;=IF(Expenses!$F18="",DATE(9999,1,1),Expenses!$F18))+((MIN(EOMONTH((AB$2-0),1)+DAY(Expenses!$E18),EOMONTH((AB$2-0),2)))&gt;=(AB$2-0))*((MIN(EOMONTH((AB$2-0),1)+DAY(Expenses!$E18),EOMONTH((AB$2-0),2)))&lt;=(AB$3-0))*((MIN(EOMONTH((AB$2-0),1)+DAY(Expenses!$E18),EOMONTH((AB$2-0),2)))&gt;=Expenses!$E18)*((MIN(EOMONTH((AB$2-0),1)+DAY(Expenses!$E18),EOMONTH((AB$2-0),2)))&lt;=IF(Expenses!$F18="",DATE(9999,1,1),Expenses!$F18))),IF((Expenses!$E18&gt;=(AB$2-0))*(Expenses!$E18&lt;=(AB$3-0))=1,Expenses!$D18,0)))</f>
        <v/>
      </c>
    </row>
    <row r="43" ht="15" customHeight="1" s="23">
      <c r="A43" s="22">
        <f>IF(Expenses!$B19="","",Expenses!$B19)</f>
        <v/>
      </c>
      <c r="B43" s="22">
        <f>IF(Expenses!$A19="","",Expenses!$A19)</f>
        <v/>
      </c>
      <c r="C43" s="22">
        <f>IF(OR(Expenses!$D19="",Expenses!$E19=""),0,IF(Expenses!$C19="Monthly",Expenses!$D19*(((MIN(DATE(YEAR((C$2-0)),MONTH((C$2-0)),1)+DAY(Expenses!$E19)-1,EOMONTH((C$2-0),0)))&gt;=(C$2-0))*((MIN(DATE(YEAR((C$2-0)),MONTH((C$2-0)),1)+DAY(Expenses!$E19)-1,EOMONTH((C$2-0),0)))&lt;=(C$3-0))*((MIN(DATE(YEAR((C$2-0)),MONTH((C$2-0)),1)+DAY(Expenses!$E19)-1,EOMONTH((C$2-0),0)))&gt;=Expenses!$E19)*((MIN(DATE(YEAR((C$2-0)),MONTH((C$2-0)),1)+DAY(Expenses!$E19)-1,EOMONTH((C$2-0),0)))&lt;=IF(Expenses!$F19="",DATE(9999,1,1),Expenses!$F19))+((MIN(EOMONTH((C$2-0),0)+DAY(Expenses!$E19),EOMONTH((C$2-0),1)))&gt;=(C$2-0))*((MIN(EOMONTH((C$2-0),0)+DAY(Expenses!$E19),EOMONTH((C$2-0),1)))&lt;=(C$3-0))*((MIN(EOMONTH((C$2-0),0)+DAY(Expenses!$E19),EOMONTH((C$2-0),1)))&gt;=Expenses!$E19)*((MIN(EOMONTH((C$2-0),0)+DAY(Expenses!$E19),EOMONTH((C$2-0),1)))&lt;=IF(Expenses!$F19="",DATE(9999,1,1),Expenses!$F19))+((MIN(EOMONTH((C$2-0),1)+DAY(Expenses!$E19),EOMONTH((C$2-0),2)))&gt;=(C$2-0))*((MIN(EOMONTH((C$2-0),1)+DAY(Expenses!$E19),EOMONTH((C$2-0),2)))&lt;=(C$3-0))*((MIN(EOMONTH((C$2-0),1)+DAY(Expenses!$E19),EOMONTH((C$2-0),2)))&gt;=Expenses!$E19)*((MIN(EOMONTH((C$2-0),1)+DAY(Expenses!$E19),EOMONTH((C$2-0),2)))&lt;=IF(Expenses!$F19="",DATE(9999,1,1),Expenses!$F19))),IF((Expenses!$E19&gt;=(C$2-0))*(Expenses!$E19&lt;=(C$3-0))=1,Expenses!$D19,0)))</f>
        <v/>
      </c>
      <c r="D43" s="22">
        <f>IF(OR(Expenses!$D19="",Expenses!$E19=""),0,IF(Expenses!$C19="Monthly",Expenses!$D19*(((MIN(DATE(YEAR((D$2-0)),MONTH((D$2-0)),1)+DAY(Expenses!$E19)-1,EOMONTH((D$2-0),0)))&gt;=(D$2-0))*((MIN(DATE(YEAR((D$2-0)),MONTH((D$2-0)),1)+DAY(Expenses!$E19)-1,EOMONTH((D$2-0),0)))&lt;=(D$3-0))*((MIN(DATE(YEAR((D$2-0)),MONTH((D$2-0)),1)+DAY(Expenses!$E19)-1,EOMONTH((D$2-0),0)))&gt;=Expenses!$E19)*((MIN(DATE(YEAR((D$2-0)),MONTH((D$2-0)),1)+DAY(Expenses!$E19)-1,EOMONTH((D$2-0),0)))&lt;=IF(Expenses!$F19="",DATE(9999,1,1),Expenses!$F19))+((MIN(EOMONTH((D$2-0),0)+DAY(Expenses!$E19),EOMONTH((D$2-0),1)))&gt;=(D$2-0))*((MIN(EOMONTH((D$2-0),0)+DAY(Expenses!$E19),EOMONTH((D$2-0),1)))&lt;=(D$3-0))*((MIN(EOMONTH((D$2-0),0)+DAY(Expenses!$E19),EOMONTH((D$2-0),1)))&gt;=Expenses!$E19)*((MIN(EOMONTH((D$2-0),0)+DAY(Expenses!$E19),EOMONTH((D$2-0),1)))&lt;=IF(Expenses!$F19="",DATE(9999,1,1),Expenses!$F19))+((MIN(EOMONTH((D$2-0),1)+DAY(Expenses!$E19),EOMONTH((D$2-0),2)))&gt;=(D$2-0))*((MIN(EOMONTH((D$2-0),1)+DAY(Expenses!$E19),EOMONTH((D$2-0),2)))&lt;=(D$3-0))*((MIN(EOMONTH((D$2-0),1)+DAY(Expenses!$E19),EOMONTH((D$2-0),2)))&gt;=Expenses!$E19)*((MIN(EOMONTH((D$2-0),1)+DAY(Expenses!$E19),EOMONTH((D$2-0),2)))&lt;=IF(Expenses!$F19="",DATE(9999,1,1),Expenses!$F19))),IF((Expenses!$E19&gt;=(D$2-0))*(Expenses!$E19&lt;=(D$3-0))=1,Expenses!$D19,0)))</f>
        <v/>
      </c>
      <c r="E43" s="22">
        <f>IF(OR(Expenses!$D19="",Expenses!$E19=""),0,IF(Expenses!$C19="Monthly",Expenses!$D19*(((MIN(DATE(YEAR((E$2-0)),MONTH((E$2-0)),1)+DAY(Expenses!$E19)-1,EOMONTH((E$2-0),0)))&gt;=(E$2-0))*((MIN(DATE(YEAR((E$2-0)),MONTH((E$2-0)),1)+DAY(Expenses!$E19)-1,EOMONTH((E$2-0),0)))&lt;=(E$3-0))*((MIN(DATE(YEAR((E$2-0)),MONTH((E$2-0)),1)+DAY(Expenses!$E19)-1,EOMONTH((E$2-0),0)))&gt;=Expenses!$E19)*((MIN(DATE(YEAR((E$2-0)),MONTH((E$2-0)),1)+DAY(Expenses!$E19)-1,EOMONTH((E$2-0),0)))&lt;=IF(Expenses!$F19="",DATE(9999,1,1),Expenses!$F19))+((MIN(EOMONTH((E$2-0),0)+DAY(Expenses!$E19),EOMONTH((E$2-0),1)))&gt;=(E$2-0))*((MIN(EOMONTH((E$2-0),0)+DAY(Expenses!$E19),EOMONTH((E$2-0),1)))&lt;=(E$3-0))*((MIN(EOMONTH((E$2-0),0)+DAY(Expenses!$E19),EOMONTH((E$2-0),1)))&gt;=Expenses!$E19)*((MIN(EOMONTH((E$2-0),0)+DAY(Expenses!$E19),EOMONTH((E$2-0),1)))&lt;=IF(Expenses!$F19="",DATE(9999,1,1),Expenses!$F19))+((MIN(EOMONTH((E$2-0),1)+DAY(Expenses!$E19),EOMONTH((E$2-0),2)))&gt;=(E$2-0))*((MIN(EOMONTH((E$2-0),1)+DAY(Expenses!$E19),EOMONTH((E$2-0),2)))&lt;=(E$3-0))*((MIN(EOMONTH((E$2-0),1)+DAY(Expenses!$E19),EOMONTH((E$2-0),2)))&gt;=Expenses!$E19)*((MIN(EOMONTH((E$2-0),1)+DAY(Expenses!$E19),EOMONTH((E$2-0),2)))&lt;=IF(Expenses!$F19="",DATE(9999,1,1),Expenses!$F19))),IF((Expenses!$E19&gt;=(E$2-0))*(Expenses!$E19&lt;=(E$3-0))=1,Expenses!$D19,0)))</f>
        <v/>
      </c>
      <c r="F43" s="22">
        <f>IF(OR(Expenses!$D19="",Expenses!$E19=""),0,IF(Expenses!$C19="Monthly",Expenses!$D19*(((MIN(DATE(YEAR((F$2-0)),MONTH((F$2-0)),1)+DAY(Expenses!$E19)-1,EOMONTH((F$2-0),0)))&gt;=(F$2-0))*((MIN(DATE(YEAR((F$2-0)),MONTH((F$2-0)),1)+DAY(Expenses!$E19)-1,EOMONTH((F$2-0),0)))&lt;=(F$3-0))*((MIN(DATE(YEAR((F$2-0)),MONTH((F$2-0)),1)+DAY(Expenses!$E19)-1,EOMONTH((F$2-0),0)))&gt;=Expenses!$E19)*((MIN(DATE(YEAR((F$2-0)),MONTH((F$2-0)),1)+DAY(Expenses!$E19)-1,EOMONTH((F$2-0),0)))&lt;=IF(Expenses!$F19="",DATE(9999,1,1),Expenses!$F19))+((MIN(EOMONTH((F$2-0),0)+DAY(Expenses!$E19),EOMONTH((F$2-0),1)))&gt;=(F$2-0))*((MIN(EOMONTH((F$2-0),0)+DAY(Expenses!$E19),EOMONTH((F$2-0),1)))&lt;=(F$3-0))*((MIN(EOMONTH((F$2-0),0)+DAY(Expenses!$E19),EOMONTH((F$2-0),1)))&gt;=Expenses!$E19)*((MIN(EOMONTH((F$2-0),0)+DAY(Expenses!$E19),EOMONTH((F$2-0),1)))&lt;=IF(Expenses!$F19="",DATE(9999,1,1),Expenses!$F19))+((MIN(EOMONTH((F$2-0),1)+DAY(Expenses!$E19),EOMONTH((F$2-0),2)))&gt;=(F$2-0))*((MIN(EOMONTH((F$2-0),1)+DAY(Expenses!$E19),EOMONTH((F$2-0),2)))&lt;=(F$3-0))*((MIN(EOMONTH((F$2-0),1)+DAY(Expenses!$E19),EOMONTH((F$2-0),2)))&gt;=Expenses!$E19)*((MIN(EOMONTH((F$2-0),1)+DAY(Expenses!$E19),EOMONTH((F$2-0),2)))&lt;=IF(Expenses!$F19="",DATE(9999,1,1),Expenses!$F19))),IF((Expenses!$E19&gt;=(F$2-0))*(Expenses!$E19&lt;=(F$3-0))=1,Expenses!$D19,0)))</f>
        <v/>
      </c>
      <c r="G43" s="22">
        <f>IF(OR(Expenses!$D19="",Expenses!$E19=""),0,IF(Expenses!$C19="Monthly",Expenses!$D19*(((MIN(DATE(YEAR((G$2-0)),MONTH((G$2-0)),1)+DAY(Expenses!$E19)-1,EOMONTH((G$2-0),0)))&gt;=(G$2-0))*((MIN(DATE(YEAR((G$2-0)),MONTH((G$2-0)),1)+DAY(Expenses!$E19)-1,EOMONTH((G$2-0),0)))&lt;=(G$3-0))*((MIN(DATE(YEAR((G$2-0)),MONTH((G$2-0)),1)+DAY(Expenses!$E19)-1,EOMONTH((G$2-0),0)))&gt;=Expenses!$E19)*((MIN(DATE(YEAR((G$2-0)),MONTH((G$2-0)),1)+DAY(Expenses!$E19)-1,EOMONTH((G$2-0),0)))&lt;=IF(Expenses!$F19="",DATE(9999,1,1),Expenses!$F19))+((MIN(EOMONTH((G$2-0),0)+DAY(Expenses!$E19),EOMONTH((G$2-0),1)))&gt;=(G$2-0))*((MIN(EOMONTH((G$2-0),0)+DAY(Expenses!$E19),EOMONTH((G$2-0),1)))&lt;=(G$3-0))*((MIN(EOMONTH((G$2-0),0)+DAY(Expenses!$E19),EOMONTH((G$2-0),1)))&gt;=Expenses!$E19)*((MIN(EOMONTH((G$2-0),0)+DAY(Expenses!$E19),EOMONTH((G$2-0),1)))&lt;=IF(Expenses!$F19="",DATE(9999,1,1),Expenses!$F19))+((MIN(EOMONTH((G$2-0),1)+DAY(Expenses!$E19),EOMONTH((G$2-0),2)))&gt;=(G$2-0))*((MIN(EOMONTH((G$2-0),1)+DAY(Expenses!$E19),EOMONTH((G$2-0),2)))&lt;=(G$3-0))*((MIN(EOMONTH((G$2-0),1)+DAY(Expenses!$E19),EOMONTH((G$2-0),2)))&gt;=Expenses!$E19)*((MIN(EOMONTH((G$2-0),1)+DAY(Expenses!$E19),EOMONTH((G$2-0),2)))&lt;=IF(Expenses!$F19="",DATE(9999,1,1),Expenses!$F19))),IF((Expenses!$E19&gt;=(G$2-0))*(Expenses!$E19&lt;=(G$3-0))=1,Expenses!$D19,0)))</f>
        <v/>
      </c>
      <c r="H43" s="22">
        <f>IF(OR(Expenses!$D19="",Expenses!$E19=""),0,IF(Expenses!$C19="Monthly",Expenses!$D19*(((MIN(DATE(YEAR((H$2-0)),MONTH((H$2-0)),1)+DAY(Expenses!$E19)-1,EOMONTH((H$2-0),0)))&gt;=(H$2-0))*((MIN(DATE(YEAR((H$2-0)),MONTH((H$2-0)),1)+DAY(Expenses!$E19)-1,EOMONTH((H$2-0),0)))&lt;=(H$3-0))*((MIN(DATE(YEAR((H$2-0)),MONTH((H$2-0)),1)+DAY(Expenses!$E19)-1,EOMONTH((H$2-0),0)))&gt;=Expenses!$E19)*((MIN(DATE(YEAR((H$2-0)),MONTH((H$2-0)),1)+DAY(Expenses!$E19)-1,EOMONTH((H$2-0),0)))&lt;=IF(Expenses!$F19="",DATE(9999,1,1),Expenses!$F19))+((MIN(EOMONTH((H$2-0),0)+DAY(Expenses!$E19),EOMONTH((H$2-0),1)))&gt;=(H$2-0))*((MIN(EOMONTH((H$2-0),0)+DAY(Expenses!$E19),EOMONTH((H$2-0),1)))&lt;=(H$3-0))*((MIN(EOMONTH((H$2-0),0)+DAY(Expenses!$E19),EOMONTH((H$2-0),1)))&gt;=Expenses!$E19)*((MIN(EOMONTH((H$2-0),0)+DAY(Expenses!$E19),EOMONTH((H$2-0),1)))&lt;=IF(Expenses!$F19="",DATE(9999,1,1),Expenses!$F19))+((MIN(EOMONTH((H$2-0),1)+DAY(Expenses!$E19),EOMONTH((H$2-0),2)))&gt;=(H$2-0))*((MIN(EOMONTH((H$2-0),1)+DAY(Expenses!$E19),EOMONTH((H$2-0),2)))&lt;=(H$3-0))*((MIN(EOMONTH((H$2-0),1)+DAY(Expenses!$E19),EOMONTH((H$2-0),2)))&gt;=Expenses!$E19)*((MIN(EOMONTH((H$2-0),1)+DAY(Expenses!$E19),EOMONTH((H$2-0),2)))&lt;=IF(Expenses!$F19="",DATE(9999,1,1),Expenses!$F19))),IF((Expenses!$E19&gt;=(H$2-0))*(Expenses!$E19&lt;=(H$3-0))=1,Expenses!$D19,0)))</f>
        <v/>
      </c>
      <c r="I43" s="22">
        <f>IF(OR(Expenses!$D19="",Expenses!$E19=""),0,IF(Expenses!$C19="Monthly",Expenses!$D19*(((MIN(DATE(YEAR((I$2-0)),MONTH((I$2-0)),1)+DAY(Expenses!$E19)-1,EOMONTH((I$2-0),0)))&gt;=(I$2-0))*((MIN(DATE(YEAR((I$2-0)),MONTH((I$2-0)),1)+DAY(Expenses!$E19)-1,EOMONTH((I$2-0),0)))&lt;=(I$3-0))*((MIN(DATE(YEAR((I$2-0)),MONTH((I$2-0)),1)+DAY(Expenses!$E19)-1,EOMONTH((I$2-0),0)))&gt;=Expenses!$E19)*((MIN(DATE(YEAR((I$2-0)),MONTH((I$2-0)),1)+DAY(Expenses!$E19)-1,EOMONTH((I$2-0),0)))&lt;=IF(Expenses!$F19="",DATE(9999,1,1),Expenses!$F19))+((MIN(EOMONTH((I$2-0),0)+DAY(Expenses!$E19),EOMONTH((I$2-0),1)))&gt;=(I$2-0))*((MIN(EOMONTH((I$2-0),0)+DAY(Expenses!$E19),EOMONTH((I$2-0),1)))&lt;=(I$3-0))*((MIN(EOMONTH((I$2-0),0)+DAY(Expenses!$E19),EOMONTH((I$2-0),1)))&gt;=Expenses!$E19)*((MIN(EOMONTH((I$2-0),0)+DAY(Expenses!$E19),EOMONTH((I$2-0),1)))&lt;=IF(Expenses!$F19="",DATE(9999,1,1),Expenses!$F19))+((MIN(EOMONTH((I$2-0),1)+DAY(Expenses!$E19),EOMONTH((I$2-0),2)))&gt;=(I$2-0))*((MIN(EOMONTH((I$2-0),1)+DAY(Expenses!$E19),EOMONTH((I$2-0),2)))&lt;=(I$3-0))*((MIN(EOMONTH((I$2-0),1)+DAY(Expenses!$E19),EOMONTH((I$2-0),2)))&gt;=Expenses!$E19)*((MIN(EOMONTH((I$2-0),1)+DAY(Expenses!$E19),EOMONTH((I$2-0),2)))&lt;=IF(Expenses!$F19="",DATE(9999,1,1),Expenses!$F19))),IF((Expenses!$E19&gt;=(I$2-0))*(Expenses!$E19&lt;=(I$3-0))=1,Expenses!$D19,0)))</f>
        <v/>
      </c>
      <c r="J43" s="22">
        <f>IF(OR(Expenses!$D19="",Expenses!$E19=""),0,IF(Expenses!$C19="Monthly",Expenses!$D19*(((MIN(DATE(YEAR((J$2-0)),MONTH((J$2-0)),1)+DAY(Expenses!$E19)-1,EOMONTH((J$2-0),0)))&gt;=(J$2-0))*((MIN(DATE(YEAR((J$2-0)),MONTH((J$2-0)),1)+DAY(Expenses!$E19)-1,EOMONTH((J$2-0),0)))&lt;=(J$3-0))*((MIN(DATE(YEAR((J$2-0)),MONTH((J$2-0)),1)+DAY(Expenses!$E19)-1,EOMONTH((J$2-0),0)))&gt;=Expenses!$E19)*((MIN(DATE(YEAR((J$2-0)),MONTH((J$2-0)),1)+DAY(Expenses!$E19)-1,EOMONTH((J$2-0),0)))&lt;=IF(Expenses!$F19="",DATE(9999,1,1),Expenses!$F19))+((MIN(EOMONTH((J$2-0),0)+DAY(Expenses!$E19),EOMONTH((J$2-0),1)))&gt;=(J$2-0))*((MIN(EOMONTH((J$2-0),0)+DAY(Expenses!$E19),EOMONTH((J$2-0),1)))&lt;=(J$3-0))*((MIN(EOMONTH((J$2-0),0)+DAY(Expenses!$E19),EOMONTH((J$2-0),1)))&gt;=Expenses!$E19)*((MIN(EOMONTH((J$2-0),0)+DAY(Expenses!$E19),EOMONTH((J$2-0),1)))&lt;=IF(Expenses!$F19="",DATE(9999,1,1),Expenses!$F19))+((MIN(EOMONTH((J$2-0),1)+DAY(Expenses!$E19),EOMONTH((J$2-0),2)))&gt;=(J$2-0))*((MIN(EOMONTH((J$2-0),1)+DAY(Expenses!$E19),EOMONTH((J$2-0),2)))&lt;=(J$3-0))*((MIN(EOMONTH((J$2-0),1)+DAY(Expenses!$E19),EOMONTH((J$2-0),2)))&gt;=Expenses!$E19)*((MIN(EOMONTH((J$2-0),1)+DAY(Expenses!$E19),EOMONTH((J$2-0),2)))&lt;=IF(Expenses!$F19="",DATE(9999,1,1),Expenses!$F19))),IF((Expenses!$E19&gt;=(J$2-0))*(Expenses!$E19&lt;=(J$3-0))=1,Expenses!$D19,0)))</f>
        <v/>
      </c>
      <c r="K43" s="22">
        <f>IF(OR(Expenses!$D19="",Expenses!$E19=""),0,IF(Expenses!$C19="Monthly",Expenses!$D19*(((MIN(DATE(YEAR((K$2-0)),MONTH((K$2-0)),1)+DAY(Expenses!$E19)-1,EOMONTH((K$2-0),0)))&gt;=(K$2-0))*((MIN(DATE(YEAR((K$2-0)),MONTH((K$2-0)),1)+DAY(Expenses!$E19)-1,EOMONTH((K$2-0),0)))&lt;=(K$3-0))*((MIN(DATE(YEAR((K$2-0)),MONTH((K$2-0)),1)+DAY(Expenses!$E19)-1,EOMONTH((K$2-0),0)))&gt;=Expenses!$E19)*((MIN(DATE(YEAR((K$2-0)),MONTH((K$2-0)),1)+DAY(Expenses!$E19)-1,EOMONTH((K$2-0),0)))&lt;=IF(Expenses!$F19="",DATE(9999,1,1),Expenses!$F19))+((MIN(EOMONTH((K$2-0),0)+DAY(Expenses!$E19),EOMONTH((K$2-0),1)))&gt;=(K$2-0))*((MIN(EOMONTH((K$2-0),0)+DAY(Expenses!$E19),EOMONTH((K$2-0),1)))&lt;=(K$3-0))*((MIN(EOMONTH((K$2-0),0)+DAY(Expenses!$E19),EOMONTH((K$2-0),1)))&gt;=Expenses!$E19)*((MIN(EOMONTH((K$2-0),0)+DAY(Expenses!$E19),EOMONTH((K$2-0),1)))&lt;=IF(Expenses!$F19="",DATE(9999,1,1),Expenses!$F19))+((MIN(EOMONTH((K$2-0),1)+DAY(Expenses!$E19),EOMONTH((K$2-0),2)))&gt;=(K$2-0))*((MIN(EOMONTH((K$2-0),1)+DAY(Expenses!$E19),EOMONTH((K$2-0),2)))&lt;=(K$3-0))*((MIN(EOMONTH((K$2-0),1)+DAY(Expenses!$E19),EOMONTH((K$2-0),2)))&gt;=Expenses!$E19)*((MIN(EOMONTH((K$2-0),1)+DAY(Expenses!$E19),EOMONTH((K$2-0),2)))&lt;=IF(Expenses!$F19="",DATE(9999,1,1),Expenses!$F19))),IF((Expenses!$E19&gt;=(K$2-0))*(Expenses!$E19&lt;=(K$3-0))=1,Expenses!$D19,0)))</f>
        <v/>
      </c>
      <c r="L43" s="22">
        <f>IF(OR(Expenses!$D19="",Expenses!$E19=""),0,IF(Expenses!$C19="Monthly",Expenses!$D19*(((MIN(DATE(YEAR((L$2-0)),MONTH((L$2-0)),1)+DAY(Expenses!$E19)-1,EOMONTH((L$2-0),0)))&gt;=(L$2-0))*((MIN(DATE(YEAR((L$2-0)),MONTH((L$2-0)),1)+DAY(Expenses!$E19)-1,EOMONTH((L$2-0),0)))&lt;=(L$3-0))*((MIN(DATE(YEAR((L$2-0)),MONTH((L$2-0)),1)+DAY(Expenses!$E19)-1,EOMONTH((L$2-0),0)))&gt;=Expenses!$E19)*((MIN(DATE(YEAR((L$2-0)),MONTH((L$2-0)),1)+DAY(Expenses!$E19)-1,EOMONTH((L$2-0),0)))&lt;=IF(Expenses!$F19="",DATE(9999,1,1),Expenses!$F19))+((MIN(EOMONTH((L$2-0),0)+DAY(Expenses!$E19),EOMONTH((L$2-0),1)))&gt;=(L$2-0))*((MIN(EOMONTH((L$2-0),0)+DAY(Expenses!$E19),EOMONTH((L$2-0),1)))&lt;=(L$3-0))*((MIN(EOMONTH((L$2-0),0)+DAY(Expenses!$E19),EOMONTH((L$2-0),1)))&gt;=Expenses!$E19)*((MIN(EOMONTH((L$2-0),0)+DAY(Expenses!$E19),EOMONTH((L$2-0),1)))&lt;=IF(Expenses!$F19="",DATE(9999,1,1),Expenses!$F19))+((MIN(EOMONTH((L$2-0),1)+DAY(Expenses!$E19),EOMONTH((L$2-0),2)))&gt;=(L$2-0))*((MIN(EOMONTH((L$2-0),1)+DAY(Expenses!$E19),EOMONTH((L$2-0),2)))&lt;=(L$3-0))*((MIN(EOMONTH((L$2-0),1)+DAY(Expenses!$E19),EOMONTH((L$2-0),2)))&gt;=Expenses!$E19)*((MIN(EOMONTH((L$2-0),1)+DAY(Expenses!$E19),EOMONTH((L$2-0),2)))&lt;=IF(Expenses!$F19="",DATE(9999,1,1),Expenses!$F19))),IF((Expenses!$E19&gt;=(L$2-0))*(Expenses!$E19&lt;=(L$3-0))=1,Expenses!$D19,0)))</f>
        <v/>
      </c>
      <c r="M43" s="22">
        <f>IF(OR(Expenses!$D19="",Expenses!$E19=""),0,IF(Expenses!$C19="Monthly",Expenses!$D19*(((MIN(DATE(YEAR((M$2-0)),MONTH((M$2-0)),1)+DAY(Expenses!$E19)-1,EOMONTH((M$2-0),0)))&gt;=(M$2-0))*((MIN(DATE(YEAR((M$2-0)),MONTH((M$2-0)),1)+DAY(Expenses!$E19)-1,EOMONTH((M$2-0),0)))&lt;=(M$3-0))*((MIN(DATE(YEAR((M$2-0)),MONTH((M$2-0)),1)+DAY(Expenses!$E19)-1,EOMONTH((M$2-0),0)))&gt;=Expenses!$E19)*((MIN(DATE(YEAR((M$2-0)),MONTH((M$2-0)),1)+DAY(Expenses!$E19)-1,EOMONTH((M$2-0),0)))&lt;=IF(Expenses!$F19="",DATE(9999,1,1),Expenses!$F19))+((MIN(EOMONTH((M$2-0),0)+DAY(Expenses!$E19),EOMONTH((M$2-0),1)))&gt;=(M$2-0))*((MIN(EOMONTH((M$2-0),0)+DAY(Expenses!$E19),EOMONTH((M$2-0),1)))&lt;=(M$3-0))*((MIN(EOMONTH((M$2-0),0)+DAY(Expenses!$E19),EOMONTH((M$2-0),1)))&gt;=Expenses!$E19)*((MIN(EOMONTH((M$2-0),0)+DAY(Expenses!$E19),EOMONTH((M$2-0),1)))&lt;=IF(Expenses!$F19="",DATE(9999,1,1),Expenses!$F19))+((MIN(EOMONTH((M$2-0),1)+DAY(Expenses!$E19),EOMONTH((M$2-0),2)))&gt;=(M$2-0))*((MIN(EOMONTH((M$2-0),1)+DAY(Expenses!$E19),EOMONTH((M$2-0),2)))&lt;=(M$3-0))*((MIN(EOMONTH((M$2-0),1)+DAY(Expenses!$E19),EOMONTH((M$2-0),2)))&gt;=Expenses!$E19)*((MIN(EOMONTH((M$2-0),1)+DAY(Expenses!$E19),EOMONTH((M$2-0),2)))&lt;=IF(Expenses!$F19="",DATE(9999,1,1),Expenses!$F19))),IF((Expenses!$E19&gt;=(M$2-0))*(Expenses!$E19&lt;=(M$3-0))=1,Expenses!$D19,0)))</f>
        <v/>
      </c>
      <c r="N43" s="22">
        <f>IF(OR(Expenses!$D19="",Expenses!$E19=""),0,IF(Expenses!$C19="Monthly",Expenses!$D19*(((MIN(DATE(YEAR((N$2-0)),MONTH((N$2-0)),1)+DAY(Expenses!$E19)-1,EOMONTH((N$2-0),0)))&gt;=(N$2-0))*((MIN(DATE(YEAR((N$2-0)),MONTH((N$2-0)),1)+DAY(Expenses!$E19)-1,EOMONTH((N$2-0),0)))&lt;=(N$3-0))*((MIN(DATE(YEAR((N$2-0)),MONTH((N$2-0)),1)+DAY(Expenses!$E19)-1,EOMONTH((N$2-0),0)))&gt;=Expenses!$E19)*((MIN(DATE(YEAR((N$2-0)),MONTH((N$2-0)),1)+DAY(Expenses!$E19)-1,EOMONTH((N$2-0),0)))&lt;=IF(Expenses!$F19="",DATE(9999,1,1),Expenses!$F19))+((MIN(EOMONTH((N$2-0),0)+DAY(Expenses!$E19),EOMONTH((N$2-0),1)))&gt;=(N$2-0))*((MIN(EOMONTH((N$2-0),0)+DAY(Expenses!$E19),EOMONTH((N$2-0),1)))&lt;=(N$3-0))*((MIN(EOMONTH((N$2-0),0)+DAY(Expenses!$E19),EOMONTH((N$2-0),1)))&gt;=Expenses!$E19)*((MIN(EOMONTH((N$2-0),0)+DAY(Expenses!$E19),EOMONTH((N$2-0),1)))&lt;=IF(Expenses!$F19="",DATE(9999,1,1),Expenses!$F19))+((MIN(EOMONTH((N$2-0),1)+DAY(Expenses!$E19),EOMONTH((N$2-0),2)))&gt;=(N$2-0))*((MIN(EOMONTH((N$2-0),1)+DAY(Expenses!$E19),EOMONTH((N$2-0),2)))&lt;=(N$3-0))*((MIN(EOMONTH((N$2-0),1)+DAY(Expenses!$E19),EOMONTH((N$2-0),2)))&gt;=Expenses!$E19)*((MIN(EOMONTH((N$2-0),1)+DAY(Expenses!$E19),EOMONTH((N$2-0),2)))&lt;=IF(Expenses!$F19="",DATE(9999,1,1),Expenses!$F19))),IF((Expenses!$E19&gt;=(N$2-0))*(Expenses!$E19&lt;=(N$3-0))=1,Expenses!$D19,0)))</f>
        <v/>
      </c>
      <c r="O43" s="22">
        <f>IF(OR(Expenses!$D19="",Expenses!$E19=""),0,IF(Expenses!$C19="Monthly",Expenses!$D19*(((MIN(DATE(YEAR((O$2-0)),MONTH((O$2-0)),1)+DAY(Expenses!$E19)-1,EOMONTH((O$2-0),0)))&gt;=(O$2-0))*((MIN(DATE(YEAR((O$2-0)),MONTH((O$2-0)),1)+DAY(Expenses!$E19)-1,EOMONTH((O$2-0),0)))&lt;=(O$3-0))*((MIN(DATE(YEAR((O$2-0)),MONTH((O$2-0)),1)+DAY(Expenses!$E19)-1,EOMONTH((O$2-0),0)))&gt;=Expenses!$E19)*((MIN(DATE(YEAR((O$2-0)),MONTH((O$2-0)),1)+DAY(Expenses!$E19)-1,EOMONTH((O$2-0),0)))&lt;=IF(Expenses!$F19="",DATE(9999,1,1),Expenses!$F19))+((MIN(EOMONTH((O$2-0),0)+DAY(Expenses!$E19),EOMONTH((O$2-0),1)))&gt;=(O$2-0))*((MIN(EOMONTH((O$2-0),0)+DAY(Expenses!$E19),EOMONTH((O$2-0),1)))&lt;=(O$3-0))*((MIN(EOMONTH((O$2-0),0)+DAY(Expenses!$E19),EOMONTH((O$2-0),1)))&gt;=Expenses!$E19)*((MIN(EOMONTH((O$2-0),0)+DAY(Expenses!$E19),EOMONTH((O$2-0),1)))&lt;=IF(Expenses!$F19="",DATE(9999,1,1),Expenses!$F19))+((MIN(EOMONTH((O$2-0),1)+DAY(Expenses!$E19),EOMONTH((O$2-0),2)))&gt;=(O$2-0))*((MIN(EOMONTH((O$2-0),1)+DAY(Expenses!$E19),EOMONTH((O$2-0),2)))&lt;=(O$3-0))*((MIN(EOMONTH((O$2-0),1)+DAY(Expenses!$E19),EOMONTH((O$2-0),2)))&gt;=Expenses!$E19)*((MIN(EOMONTH((O$2-0),1)+DAY(Expenses!$E19),EOMONTH((O$2-0),2)))&lt;=IF(Expenses!$F19="",DATE(9999,1,1),Expenses!$F19))),IF((Expenses!$E19&gt;=(O$2-0))*(Expenses!$E19&lt;=(O$3-0))=1,Expenses!$D19,0)))</f>
        <v/>
      </c>
      <c r="Q43" s="22">
        <f>IF(OR(Expenses!$D19="",Expenses!$E19=""),0,IF(Expenses!$C19="Monthly",Expenses!$D19*(((MIN(DATE(YEAR((Q$2-0)),MONTH((Q$2-0)),1)+DAY(Expenses!$E19)-1,EOMONTH((Q$2-0),0)))&gt;=(Q$2-0))*((MIN(DATE(YEAR((Q$2-0)),MONTH((Q$2-0)),1)+DAY(Expenses!$E19)-1,EOMONTH((Q$2-0),0)))&lt;=(Q$3-0))*((MIN(DATE(YEAR((Q$2-0)),MONTH((Q$2-0)),1)+DAY(Expenses!$E19)-1,EOMONTH((Q$2-0),0)))&gt;=Expenses!$E19)*((MIN(DATE(YEAR((Q$2-0)),MONTH((Q$2-0)),1)+DAY(Expenses!$E19)-1,EOMONTH((Q$2-0),0)))&lt;=IF(Expenses!$F19="",DATE(9999,1,1),Expenses!$F19))+((MIN(EOMONTH((Q$2-0),0)+DAY(Expenses!$E19),EOMONTH((Q$2-0),1)))&gt;=(Q$2-0))*((MIN(EOMONTH((Q$2-0),0)+DAY(Expenses!$E19),EOMONTH((Q$2-0),1)))&lt;=(Q$3-0))*((MIN(EOMONTH((Q$2-0),0)+DAY(Expenses!$E19),EOMONTH((Q$2-0),1)))&gt;=Expenses!$E19)*((MIN(EOMONTH((Q$2-0),0)+DAY(Expenses!$E19),EOMONTH((Q$2-0),1)))&lt;=IF(Expenses!$F19="",DATE(9999,1,1),Expenses!$F19))+((MIN(EOMONTH((Q$2-0),1)+DAY(Expenses!$E19),EOMONTH((Q$2-0),2)))&gt;=(Q$2-0))*((MIN(EOMONTH((Q$2-0),1)+DAY(Expenses!$E19),EOMONTH((Q$2-0),2)))&lt;=(Q$3-0))*((MIN(EOMONTH((Q$2-0),1)+DAY(Expenses!$E19),EOMONTH((Q$2-0),2)))&gt;=Expenses!$E19)*((MIN(EOMONTH((Q$2-0),1)+DAY(Expenses!$E19),EOMONTH((Q$2-0),2)))&lt;=IF(Expenses!$F19="",DATE(9999,1,1),Expenses!$F19))),IF((Expenses!$E19&gt;=(Q$2-0))*(Expenses!$E19&lt;=(Q$3-0))=1,Expenses!$D19,0)))</f>
        <v/>
      </c>
      <c r="R43" s="22">
        <f>IF(OR(Expenses!$D19="",Expenses!$E19=""),0,IF(Expenses!$C19="Monthly",Expenses!$D19*(((MIN(DATE(YEAR((R$2-0)),MONTH((R$2-0)),1)+DAY(Expenses!$E19)-1,EOMONTH((R$2-0),0)))&gt;=(R$2-0))*((MIN(DATE(YEAR((R$2-0)),MONTH((R$2-0)),1)+DAY(Expenses!$E19)-1,EOMONTH((R$2-0),0)))&lt;=(R$3-0))*((MIN(DATE(YEAR((R$2-0)),MONTH((R$2-0)),1)+DAY(Expenses!$E19)-1,EOMONTH((R$2-0),0)))&gt;=Expenses!$E19)*((MIN(DATE(YEAR((R$2-0)),MONTH((R$2-0)),1)+DAY(Expenses!$E19)-1,EOMONTH((R$2-0),0)))&lt;=IF(Expenses!$F19="",DATE(9999,1,1),Expenses!$F19))+((MIN(EOMONTH((R$2-0),0)+DAY(Expenses!$E19),EOMONTH((R$2-0),1)))&gt;=(R$2-0))*((MIN(EOMONTH((R$2-0),0)+DAY(Expenses!$E19),EOMONTH((R$2-0),1)))&lt;=(R$3-0))*((MIN(EOMONTH((R$2-0),0)+DAY(Expenses!$E19),EOMONTH((R$2-0),1)))&gt;=Expenses!$E19)*((MIN(EOMONTH((R$2-0),0)+DAY(Expenses!$E19),EOMONTH((R$2-0),1)))&lt;=IF(Expenses!$F19="",DATE(9999,1,1),Expenses!$F19))+((MIN(EOMONTH((R$2-0),1)+DAY(Expenses!$E19),EOMONTH((R$2-0),2)))&gt;=(R$2-0))*((MIN(EOMONTH((R$2-0),1)+DAY(Expenses!$E19),EOMONTH((R$2-0),2)))&lt;=(R$3-0))*((MIN(EOMONTH((R$2-0),1)+DAY(Expenses!$E19),EOMONTH((R$2-0),2)))&gt;=Expenses!$E19)*((MIN(EOMONTH((R$2-0),1)+DAY(Expenses!$E19),EOMONTH((R$2-0),2)))&lt;=IF(Expenses!$F19="",DATE(9999,1,1),Expenses!$F19))),IF((Expenses!$E19&gt;=(R$2-0))*(Expenses!$E19&lt;=(R$3-0))=1,Expenses!$D19,0)))</f>
        <v/>
      </c>
      <c r="S43" s="22">
        <f>IF(OR(Expenses!$D19="",Expenses!$E19=""),0,IF(Expenses!$C19="Monthly",Expenses!$D19*(((MIN(DATE(YEAR((S$2-0)),MONTH((S$2-0)),1)+DAY(Expenses!$E19)-1,EOMONTH((S$2-0),0)))&gt;=(S$2-0))*((MIN(DATE(YEAR((S$2-0)),MONTH((S$2-0)),1)+DAY(Expenses!$E19)-1,EOMONTH((S$2-0),0)))&lt;=(S$3-0))*((MIN(DATE(YEAR((S$2-0)),MONTH((S$2-0)),1)+DAY(Expenses!$E19)-1,EOMONTH((S$2-0),0)))&gt;=Expenses!$E19)*((MIN(DATE(YEAR((S$2-0)),MONTH((S$2-0)),1)+DAY(Expenses!$E19)-1,EOMONTH((S$2-0),0)))&lt;=IF(Expenses!$F19="",DATE(9999,1,1),Expenses!$F19))+((MIN(EOMONTH((S$2-0),0)+DAY(Expenses!$E19),EOMONTH((S$2-0),1)))&gt;=(S$2-0))*((MIN(EOMONTH((S$2-0),0)+DAY(Expenses!$E19),EOMONTH((S$2-0),1)))&lt;=(S$3-0))*((MIN(EOMONTH((S$2-0),0)+DAY(Expenses!$E19),EOMONTH((S$2-0),1)))&gt;=Expenses!$E19)*((MIN(EOMONTH((S$2-0),0)+DAY(Expenses!$E19),EOMONTH((S$2-0),1)))&lt;=IF(Expenses!$F19="",DATE(9999,1,1),Expenses!$F19))+((MIN(EOMONTH((S$2-0),1)+DAY(Expenses!$E19),EOMONTH((S$2-0),2)))&gt;=(S$2-0))*((MIN(EOMONTH((S$2-0),1)+DAY(Expenses!$E19),EOMONTH((S$2-0),2)))&lt;=(S$3-0))*((MIN(EOMONTH((S$2-0),1)+DAY(Expenses!$E19),EOMONTH((S$2-0),2)))&gt;=Expenses!$E19)*((MIN(EOMONTH((S$2-0),1)+DAY(Expenses!$E19),EOMONTH((S$2-0),2)))&lt;=IF(Expenses!$F19="",DATE(9999,1,1),Expenses!$F19))),IF((Expenses!$E19&gt;=(S$2-0))*(Expenses!$E19&lt;=(S$3-0))=1,Expenses!$D19,0)))</f>
        <v/>
      </c>
      <c r="T43" s="22">
        <f>IF(OR(Expenses!$D19="",Expenses!$E19=""),0,IF(Expenses!$C19="Monthly",Expenses!$D19*(((MIN(DATE(YEAR((T$2-0)),MONTH((T$2-0)),1)+DAY(Expenses!$E19)-1,EOMONTH((T$2-0),0)))&gt;=(T$2-0))*((MIN(DATE(YEAR((T$2-0)),MONTH((T$2-0)),1)+DAY(Expenses!$E19)-1,EOMONTH((T$2-0),0)))&lt;=(T$3-0))*((MIN(DATE(YEAR((T$2-0)),MONTH((T$2-0)),1)+DAY(Expenses!$E19)-1,EOMONTH((T$2-0),0)))&gt;=Expenses!$E19)*((MIN(DATE(YEAR((T$2-0)),MONTH((T$2-0)),1)+DAY(Expenses!$E19)-1,EOMONTH((T$2-0),0)))&lt;=IF(Expenses!$F19="",DATE(9999,1,1),Expenses!$F19))+((MIN(EOMONTH((T$2-0),0)+DAY(Expenses!$E19),EOMONTH((T$2-0),1)))&gt;=(T$2-0))*((MIN(EOMONTH((T$2-0),0)+DAY(Expenses!$E19),EOMONTH((T$2-0),1)))&lt;=(T$3-0))*((MIN(EOMONTH((T$2-0),0)+DAY(Expenses!$E19),EOMONTH((T$2-0),1)))&gt;=Expenses!$E19)*((MIN(EOMONTH((T$2-0),0)+DAY(Expenses!$E19),EOMONTH((T$2-0),1)))&lt;=IF(Expenses!$F19="",DATE(9999,1,1),Expenses!$F19))+((MIN(EOMONTH((T$2-0),1)+DAY(Expenses!$E19),EOMONTH((T$2-0),2)))&gt;=(T$2-0))*((MIN(EOMONTH((T$2-0),1)+DAY(Expenses!$E19),EOMONTH((T$2-0),2)))&lt;=(T$3-0))*((MIN(EOMONTH((T$2-0),1)+DAY(Expenses!$E19),EOMONTH((T$2-0),2)))&gt;=Expenses!$E19)*((MIN(EOMONTH((T$2-0),1)+DAY(Expenses!$E19),EOMONTH((T$2-0),2)))&lt;=IF(Expenses!$F19="",DATE(9999,1,1),Expenses!$F19))),IF((Expenses!$E19&gt;=(T$2-0))*(Expenses!$E19&lt;=(T$3-0))=1,Expenses!$D19,0)))</f>
        <v/>
      </c>
      <c r="U43" s="22">
        <f>IF(OR(Expenses!$D19="",Expenses!$E19=""),0,IF(Expenses!$C19="Monthly",Expenses!$D19*(((MIN(DATE(YEAR((U$2-0)),MONTH((U$2-0)),1)+DAY(Expenses!$E19)-1,EOMONTH((U$2-0),0)))&gt;=(U$2-0))*((MIN(DATE(YEAR((U$2-0)),MONTH((U$2-0)),1)+DAY(Expenses!$E19)-1,EOMONTH((U$2-0),0)))&lt;=(U$3-0))*((MIN(DATE(YEAR((U$2-0)),MONTH((U$2-0)),1)+DAY(Expenses!$E19)-1,EOMONTH((U$2-0),0)))&gt;=Expenses!$E19)*((MIN(DATE(YEAR((U$2-0)),MONTH((U$2-0)),1)+DAY(Expenses!$E19)-1,EOMONTH((U$2-0),0)))&lt;=IF(Expenses!$F19="",DATE(9999,1,1),Expenses!$F19))+((MIN(EOMONTH((U$2-0),0)+DAY(Expenses!$E19),EOMONTH((U$2-0),1)))&gt;=(U$2-0))*((MIN(EOMONTH((U$2-0),0)+DAY(Expenses!$E19),EOMONTH((U$2-0),1)))&lt;=(U$3-0))*((MIN(EOMONTH((U$2-0),0)+DAY(Expenses!$E19),EOMONTH((U$2-0),1)))&gt;=Expenses!$E19)*((MIN(EOMONTH((U$2-0),0)+DAY(Expenses!$E19),EOMONTH((U$2-0),1)))&lt;=IF(Expenses!$F19="",DATE(9999,1,1),Expenses!$F19))+((MIN(EOMONTH((U$2-0),1)+DAY(Expenses!$E19),EOMONTH((U$2-0),2)))&gt;=(U$2-0))*((MIN(EOMONTH((U$2-0),1)+DAY(Expenses!$E19),EOMONTH((U$2-0),2)))&lt;=(U$3-0))*((MIN(EOMONTH((U$2-0),1)+DAY(Expenses!$E19),EOMONTH((U$2-0),2)))&gt;=Expenses!$E19)*((MIN(EOMONTH((U$2-0),1)+DAY(Expenses!$E19),EOMONTH((U$2-0),2)))&lt;=IF(Expenses!$F19="",DATE(9999,1,1),Expenses!$F19))),IF((Expenses!$E19&gt;=(U$2-0))*(Expenses!$E19&lt;=(U$3-0))=1,Expenses!$D19,0)))</f>
        <v/>
      </c>
      <c r="V43" s="22">
        <f>IF(OR(Expenses!$D19="",Expenses!$E19=""),0,IF(Expenses!$C19="Monthly",Expenses!$D19*(((MIN(DATE(YEAR((V$2-0)),MONTH((V$2-0)),1)+DAY(Expenses!$E19)-1,EOMONTH((V$2-0),0)))&gt;=(V$2-0))*((MIN(DATE(YEAR((V$2-0)),MONTH((V$2-0)),1)+DAY(Expenses!$E19)-1,EOMONTH((V$2-0),0)))&lt;=(V$3-0))*((MIN(DATE(YEAR((V$2-0)),MONTH((V$2-0)),1)+DAY(Expenses!$E19)-1,EOMONTH((V$2-0),0)))&gt;=Expenses!$E19)*((MIN(DATE(YEAR((V$2-0)),MONTH((V$2-0)),1)+DAY(Expenses!$E19)-1,EOMONTH((V$2-0),0)))&lt;=IF(Expenses!$F19="",DATE(9999,1,1),Expenses!$F19))+((MIN(EOMONTH((V$2-0),0)+DAY(Expenses!$E19),EOMONTH((V$2-0),1)))&gt;=(V$2-0))*((MIN(EOMONTH((V$2-0),0)+DAY(Expenses!$E19),EOMONTH((V$2-0),1)))&lt;=(V$3-0))*((MIN(EOMONTH((V$2-0),0)+DAY(Expenses!$E19),EOMONTH((V$2-0),1)))&gt;=Expenses!$E19)*((MIN(EOMONTH((V$2-0),0)+DAY(Expenses!$E19),EOMONTH((V$2-0),1)))&lt;=IF(Expenses!$F19="",DATE(9999,1,1),Expenses!$F19))+((MIN(EOMONTH((V$2-0),1)+DAY(Expenses!$E19),EOMONTH((V$2-0),2)))&gt;=(V$2-0))*((MIN(EOMONTH((V$2-0),1)+DAY(Expenses!$E19),EOMONTH((V$2-0),2)))&lt;=(V$3-0))*((MIN(EOMONTH((V$2-0),1)+DAY(Expenses!$E19),EOMONTH((V$2-0),2)))&gt;=Expenses!$E19)*((MIN(EOMONTH((V$2-0),1)+DAY(Expenses!$E19),EOMONTH((V$2-0),2)))&lt;=IF(Expenses!$F19="",DATE(9999,1,1),Expenses!$F19))),IF((Expenses!$E19&gt;=(V$2-0))*(Expenses!$E19&lt;=(V$3-0))=1,Expenses!$D19,0)))</f>
        <v/>
      </c>
      <c r="W43" s="22">
        <f>IF(OR(Expenses!$D19="",Expenses!$E19=""),0,IF(Expenses!$C19="Monthly",Expenses!$D19*(((MIN(DATE(YEAR((W$2-0)),MONTH((W$2-0)),1)+DAY(Expenses!$E19)-1,EOMONTH((W$2-0),0)))&gt;=(W$2-0))*((MIN(DATE(YEAR((W$2-0)),MONTH((W$2-0)),1)+DAY(Expenses!$E19)-1,EOMONTH((W$2-0),0)))&lt;=(W$3-0))*((MIN(DATE(YEAR((W$2-0)),MONTH((W$2-0)),1)+DAY(Expenses!$E19)-1,EOMONTH((W$2-0),0)))&gt;=Expenses!$E19)*((MIN(DATE(YEAR((W$2-0)),MONTH((W$2-0)),1)+DAY(Expenses!$E19)-1,EOMONTH((W$2-0),0)))&lt;=IF(Expenses!$F19="",DATE(9999,1,1),Expenses!$F19))+((MIN(EOMONTH((W$2-0),0)+DAY(Expenses!$E19),EOMONTH((W$2-0),1)))&gt;=(W$2-0))*((MIN(EOMONTH((W$2-0),0)+DAY(Expenses!$E19),EOMONTH((W$2-0),1)))&lt;=(W$3-0))*((MIN(EOMONTH((W$2-0),0)+DAY(Expenses!$E19),EOMONTH((W$2-0),1)))&gt;=Expenses!$E19)*((MIN(EOMONTH((W$2-0),0)+DAY(Expenses!$E19),EOMONTH((W$2-0),1)))&lt;=IF(Expenses!$F19="",DATE(9999,1,1),Expenses!$F19))+((MIN(EOMONTH((W$2-0),1)+DAY(Expenses!$E19),EOMONTH((W$2-0),2)))&gt;=(W$2-0))*((MIN(EOMONTH((W$2-0),1)+DAY(Expenses!$E19),EOMONTH((W$2-0),2)))&lt;=(W$3-0))*((MIN(EOMONTH((W$2-0),1)+DAY(Expenses!$E19),EOMONTH((W$2-0),2)))&gt;=Expenses!$E19)*((MIN(EOMONTH((W$2-0),1)+DAY(Expenses!$E19),EOMONTH((W$2-0),2)))&lt;=IF(Expenses!$F19="",DATE(9999,1,1),Expenses!$F19))),IF((Expenses!$E19&gt;=(W$2-0))*(Expenses!$E19&lt;=(W$3-0))=1,Expenses!$D19,0)))</f>
        <v/>
      </c>
      <c r="X43" s="22">
        <f>IF(OR(Expenses!$D19="",Expenses!$E19=""),0,IF(Expenses!$C19="Monthly",Expenses!$D19*(((MIN(DATE(YEAR((X$2-0)),MONTH((X$2-0)),1)+DAY(Expenses!$E19)-1,EOMONTH((X$2-0),0)))&gt;=(X$2-0))*((MIN(DATE(YEAR((X$2-0)),MONTH((X$2-0)),1)+DAY(Expenses!$E19)-1,EOMONTH((X$2-0),0)))&lt;=(X$3-0))*((MIN(DATE(YEAR((X$2-0)),MONTH((X$2-0)),1)+DAY(Expenses!$E19)-1,EOMONTH((X$2-0),0)))&gt;=Expenses!$E19)*((MIN(DATE(YEAR((X$2-0)),MONTH((X$2-0)),1)+DAY(Expenses!$E19)-1,EOMONTH((X$2-0),0)))&lt;=IF(Expenses!$F19="",DATE(9999,1,1),Expenses!$F19))+((MIN(EOMONTH((X$2-0),0)+DAY(Expenses!$E19),EOMONTH((X$2-0),1)))&gt;=(X$2-0))*((MIN(EOMONTH((X$2-0),0)+DAY(Expenses!$E19),EOMONTH((X$2-0),1)))&lt;=(X$3-0))*((MIN(EOMONTH((X$2-0),0)+DAY(Expenses!$E19),EOMONTH((X$2-0),1)))&gt;=Expenses!$E19)*((MIN(EOMONTH((X$2-0),0)+DAY(Expenses!$E19),EOMONTH((X$2-0),1)))&lt;=IF(Expenses!$F19="",DATE(9999,1,1),Expenses!$F19))+((MIN(EOMONTH((X$2-0),1)+DAY(Expenses!$E19),EOMONTH((X$2-0),2)))&gt;=(X$2-0))*((MIN(EOMONTH((X$2-0),1)+DAY(Expenses!$E19),EOMONTH((X$2-0),2)))&lt;=(X$3-0))*((MIN(EOMONTH((X$2-0),1)+DAY(Expenses!$E19),EOMONTH((X$2-0),2)))&gt;=Expenses!$E19)*((MIN(EOMONTH((X$2-0),1)+DAY(Expenses!$E19),EOMONTH((X$2-0),2)))&lt;=IF(Expenses!$F19="",DATE(9999,1,1),Expenses!$F19))),IF((Expenses!$E19&gt;=(X$2-0))*(Expenses!$E19&lt;=(X$3-0))=1,Expenses!$D19,0)))</f>
        <v/>
      </c>
      <c r="Y43" s="22">
        <f>IF(OR(Expenses!$D19="",Expenses!$E19=""),0,IF(Expenses!$C19="Monthly",Expenses!$D19*(((MIN(DATE(YEAR((Y$2-0)),MONTH((Y$2-0)),1)+DAY(Expenses!$E19)-1,EOMONTH((Y$2-0),0)))&gt;=(Y$2-0))*((MIN(DATE(YEAR((Y$2-0)),MONTH((Y$2-0)),1)+DAY(Expenses!$E19)-1,EOMONTH((Y$2-0),0)))&lt;=(Y$3-0))*((MIN(DATE(YEAR((Y$2-0)),MONTH((Y$2-0)),1)+DAY(Expenses!$E19)-1,EOMONTH((Y$2-0),0)))&gt;=Expenses!$E19)*((MIN(DATE(YEAR((Y$2-0)),MONTH((Y$2-0)),1)+DAY(Expenses!$E19)-1,EOMONTH((Y$2-0),0)))&lt;=IF(Expenses!$F19="",DATE(9999,1,1),Expenses!$F19))+((MIN(EOMONTH((Y$2-0),0)+DAY(Expenses!$E19),EOMONTH((Y$2-0),1)))&gt;=(Y$2-0))*((MIN(EOMONTH((Y$2-0),0)+DAY(Expenses!$E19),EOMONTH((Y$2-0),1)))&lt;=(Y$3-0))*((MIN(EOMONTH((Y$2-0),0)+DAY(Expenses!$E19),EOMONTH((Y$2-0),1)))&gt;=Expenses!$E19)*((MIN(EOMONTH((Y$2-0),0)+DAY(Expenses!$E19),EOMONTH((Y$2-0),1)))&lt;=IF(Expenses!$F19="",DATE(9999,1,1),Expenses!$F19))+((MIN(EOMONTH((Y$2-0),1)+DAY(Expenses!$E19),EOMONTH((Y$2-0),2)))&gt;=(Y$2-0))*((MIN(EOMONTH((Y$2-0),1)+DAY(Expenses!$E19),EOMONTH((Y$2-0),2)))&lt;=(Y$3-0))*((MIN(EOMONTH((Y$2-0),1)+DAY(Expenses!$E19),EOMONTH((Y$2-0),2)))&gt;=Expenses!$E19)*((MIN(EOMONTH((Y$2-0),1)+DAY(Expenses!$E19),EOMONTH((Y$2-0),2)))&lt;=IF(Expenses!$F19="",DATE(9999,1,1),Expenses!$F19))),IF((Expenses!$E19&gt;=(Y$2-0))*(Expenses!$E19&lt;=(Y$3-0))=1,Expenses!$D19,0)))</f>
        <v/>
      </c>
      <c r="Z43" s="22">
        <f>IF(OR(Expenses!$D19="",Expenses!$E19=""),0,IF(Expenses!$C19="Monthly",Expenses!$D19*(((MIN(DATE(YEAR((Z$2-0)),MONTH((Z$2-0)),1)+DAY(Expenses!$E19)-1,EOMONTH((Z$2-0),0)))&gt;=(Z$2-0))*((MIN(DATE(YEAR((Z$2-0)),MONTH((Z$2-0)),1)+DAY(Expenses!$E19)-1,EOMONTH((Z$2-0),0)))&lt;=(Z$3-0))*((MIN(DATE(YEAR((Z$2-0)),MONTH((Z$2-0)),1)+DAY(Expenses!$E19)-1,EOMONTH((Z$2-0),0)))&gt;=Expenses!$E19)*((MIN(DATE(YEAR((Z$2-0)),MONTH((Z$2-0)),1)+DAY(Expenses!$E19)-1,EOMONTH((Z$2-0),0)))&lt;=IF(Expenses!$F19="",DATE(9999,1,1),Expenses!$F19))+((MIN(EOMONTH((Z$2-0),0)+DAY(Expenses!$E19),EOMONTH((Z$2-0),1)))&gt;=(Z$2-0))*((MIN(EOMONTH((Z$2-0),0)+DAY(Expenses!$E19),EOMONTH((Z$2-0),1)))&lt;=(Z$3-0))*((MIN(EOMONTH((Z$2-0),0)+DAY(Expenses!$E19),EOMONTH((Z$2-0),1)))&gt;=Expenses!$E19)*((MIN(EOMONTH((Z$2-0),0)+DAY(Expenses!$E19),EOMONTH((Z$2-0),1)))&lt;=IF(Expenses!$F19="",DATE(9999,1,1),Expenses!$F19))+((MIN(EOMONTH((Z$2-0),1)+DAY(Expenses!$E19),EOMONTH((Z$2-0),2)))&gt;=(Z$2-0))*((MIN(EOMONTH((Z$2-0),1)+DAY(Expenses!$E19),EOMONTH((Z$2-0),2)))&lt;=(Z$3-0))*((MIN(EOMONTH((Z$2-0),1)+DAY(Expenses!$E19),EOMONTH((Z$2-0),2)))&gt;=Expenses!$E19)*((MIN(EOMONTH((Z$2-0),1)+DAY(Expenses!$E19),EOMONTH((Z$2-0),2)))&lt;=IF(Expenses!$F19="",DATE(9999,1,1),Expenses!$F19))),IF((Expenses!$E19&gt;=(Z$2-0))*(Expenses!$E19&lt;=(Z$3-0))=1,Expenses!$D19,0)))</f>
        <v/>
      </c>
      <c r="AA43" s="22">
        <f>IF(OR(Expenses!$D19="",Expenses!$E19=""),0,IF(Expenses!$C19="Monthly",Expenses!$D19*(((MIN(DATE(YEAR((AA$2-0)),MONTH((AA$2-0)),1)+DAY(Expenses!$E19)-1,EOMONTH((AA$2-0),0)))&gt;=(AA$2-0))*((MIN(DATE(YEAR((AA$2-0)),MONTH((AA$2-0)),1)+DAY(Expenses!$E19)-1,EOMONTH((AA$2-0),0)))&lt;=(AA$3-0))*((MIN(DATE(YEAR((AA$2-0)),MONTH((AA$2-0)),1)+DAY(Expenses!$E19)-1,EOMONTH((AA$2-0),0)))&gt;=Expenses!$E19)*((MIN(DATE(YEAR((AA$2-0)),MONTH((AA$2-0)),1)+DAY(Expenses!$E19)-1,EOMONTH((AA$2-0),0)))&lt;=IF(Expenses!$F19="",DATE(9999,1,1),Expenses!$F19))+((MIN(EOMONTH((AA$2-0),0)+DAY(Expenses!$E19),EOMONTH((AA$2-0),1)))&gt;=(AA$2-0))*((MIN(EOMONTH((AA$2-0),0)+DAY(Expenses!$E19),EOMONTH((AA$2-0),1)))&lt;=(AA$3-0))*((MIN(EOMONTH((AA$2-0),0)+DAY(Expenses!$E19),EOMONTH((AA$2-0),1)))&gt;=Expenses!$E19)*((MIN(EOMONTH((AA$2-0),0)+DAY(Expenses!$E19),EOMONTH((AA$2-0),1)))&lt;=IF(Expenses!$F19="",DATE(9999,1,1),Expenses!$F19))+((MIN(EOMONTH((AA$2-0),1)+DAY(Expenses!$E19),EOMONTH((AA$2-0),2)))&gt;=(AA$2-0))*((MIN(EOMONTH((AA$2-0),1)+DAY(Expenses!$E19),EOMONTH((AA$2-0),2)))&lt;=(AA$3-0))*((MIN(EOMONTH((AA$2-0),1)+DAY(Expenses!$E19),EOMONTH((AA$2-0),2)))&gt;=Expenses!$E19)*((MIN(EOMONTH((AA$2-0),1)+DAY(Expenses!$E19),EOMONTH((AA$2-0),2)))&lt;=IF(Expenses!$F19="",DATE(9999,1,1),Expenses!$F19))),IF((Expenses!$E19&gt;=(AA$2-0))*(Expenses!$E19&lt;=(AA$3-0))=1,Expenses!$D19,0)))</f>
        <v/>
      </c>
      <c r="AB43" s="22">
        <f>IF(OR(Expenses!$D19="",Expenses!$E19=""),0,IF(Expenses!$C19="Monthly",Expenses!$D19*(((MIN(DATE(YEAR((AB$2-0)),MONTH((AB$2-0)),1)+DAY(Expenses!$E19)-1,EOMONTH((AB$2-0),0)))&gt;=(AB$2-0))*((MIN(DATE(YEAR((AB$2-0)),MONTH((AB$2-0)),1)+DAY(Expenses!$E19)-1,EOMONTH((AB$2-0),0)))&lt;=(AB$3-0))*((MIN(DATE(YEAR((AB$2-0)),MONTH((AB$2-0)),1)+DAY(Expenses!$E19)-1,EOMONTH((AB$2-0),0)))&gt;=Expenses!$E19)*((MIN(DATE(YEAR((AB$2-0)),MONTH((AB$2-0)),1)+DAY(Expenses!$E19)-1,EOMONTH((AB$2-0),0)))&lt;=IF(Expenses!$F19="",DATE(9999,1,1),Expenses!$F19))+((MIN(EOMONTH((AB$2-0),0)+DAY(Expenses!$E19),EOMONTH((AB$2-0),1)))&gt;=(AB$2-0))*((MIN(EOMONTH((AB$2-0),0)+DAY(Expenses!$E19),EOMONTH((AB$2-0),1)))&lt;=(AB$3-0))*((MIN(EOMONTH((AB$2-0),0)+DAY(Expenses!$E19),EOMONTH((AB$2-0),1)))&gt;=Expenses!$E19)*((MIN(EOMONTH((AB$2-0),0)+DAY(Expenses!$E19),EOMONTH((AB$2-0),1)))&lt;=IF(Expenses!$F19="",DATE(9999,1,1),Expenses!$F19))+((MIN(EOMONTH((AB$2-0),1)+DAY(Expenses!$E19),EOMONTH((AB$2-0),2)))&gt;=(AB$2-0))*((MIN(EOMONTH((AB$2-0),1)+DAY(Expenses!$E19),EOMONTH((AB$2-0),2)))&lt;=(AB$3-0))*((MIN(EOMONTH((AB$2-0),1)+DAY(Expenses!$E19),EOMONTH((AB$2-0),2)))&gt;=Expenses!$E19)*((MIN(EOMONTH((AB$2-0),1)+DAY(Expenses!$E19),EOMONTH((AB$2-0),2)))&lt;=IF(Expenses!$F19="",DATE(9999,1,1),Expenses!$F19))),IF((Expenses!$E19&gt;=(AB$2-0))*(Expenses!$E19&lt;=(AB$3-0))=1,Expenses!$D19,0)))</f>
        <v/>
      </c>
    </row>
    <row r="44" ht="15" customHeight="1" s="23">
      <c r="A44" s="22">
        <f>IF(Expenses!$B20="","",Expenses!$B20)</f>
        <v/>
      </c>
      <c r="B44" s="22">
        <f>IF(Expenses!$A20="","",Expenses!$A20)</f>
        <v/>
      </c>
      <c r="C44" s="22">
        <f>IF(OR(Expenses!$D20="",Expenses!$E20=""),0,IF(Expenses!$C20="Monthly",Expenses!$D20*(((MIN(DATE(YEAR((C$2-0)),MONTH((C$2-0)),1)+DAY(Expenses!$E20)-1,EOMONTH((C$2-0),0)))&gt;=(C$2-0))*((MIN(DATE(YEAR((C$2-0)),MONTH((C$2-0)),1)+DAY(Expenses!$E20)-1,EOMONTH((C$2-0),0)))&lt;=(C$3-0))*((MIN(DATE(YEAR((C$2-0)),MONTH((C$2-0)),1)+DAY(Expenses!$E20)-1,EOMONTH((C$2-0),0)))&gt;=Expenses!$E20)*((MIN(DATE(YEAR((C$2-0)),MONTH((C$2-0)),1)+DAY(Expenses!$E20)-1,EOMONTH((C$2-0),0)))&lt;=IF(Expenses!$F20="",DATE(9999,1,1),Expenses!$F20))+((MIN(EOMONTH((C$2-0),0)+DAY(Expenses!$E20),EOMONTH((C$2-0),1)))&gt;=(C$2-0))*((MIN(EOMONTH((C$2-0),0)+DAY(Expenses!$E20),EOMONTH((C$2-0),1)))&lt;=(C$3-0))*((MIN(EOMONTH((C$2-0),0)+DAY(Expenses!$E20),EOMONTH((C$2-0),1)))&gt;=Expenses!$E20)*((MIN(EOMONTH((C$2-0),0)+DAY(Expenses!$E20),EOMONTH((C$2-0),1)))&lt;=IF(Expenses!$F20="",DATE(9999,1,1),Expenses!$F20))+((MIN(EOMONTH((C$2-0),1)+DAY(Expenses!$E20),EOMONTH((C$2-0),2)))&gt;=(C$2-0))*((MIN(EOMONTH((C$2-0),1)+DAY(Expenses!$E20),EOMONTH((C$2-0),2)))&lt;=(C$3-0))*((MIN(EOMONTH((C$2-0),1)+DAY(Expenses!$E20),EOMONTH((C$2-0),2)))&gt;=Expenses!$E20)*((MIN(EOMONTH((C$2-0),1)+DAY(Expenses!$E20),EOMONTH((C$2-0),2)))&lt;=IF(Expenses!$F20="",DATE(9999,1,1),Expenses!$F20))),IF((Expenses!$E20&gt;=(C$2-0))*(Expenses!$E20&lt;=(C$3-0))=1,Expenses!$D20,0)))</f>
        <v/>
      </c>
      <c r="D44" s="22">
        <f>IF(OR(Expenses!$D20="",Expenses!$E20=""),0,IF(Expenses!$C20="Monthly",Expenses!$D20*(((MIN(DATE(YEAR((D$2-0)),MONTH((D$2-0)),1)+DAY(Expenses!$E20)-1,EOMONTH((D$2-0),0)))&gt;=(D$2-0))*((MIN(DATE(YEAR((D$2-0)),MONTH((D$2-0)),1)+DAY(Expenses!$E20)-1,EOMONTH((D$2-0),0)))&lt;=(D$3-0))*((MIN(DATE(YEAR((D$2-0)),MONTH((D$2-0)),1)+DAY(Expenses!$E20)-1,EOMONTH((D$2-0),0)))&gt;=Expenses!$E20)*((MIN(DATE(YEAR((D$2-0)),MONTH((D$2-0)),1)+DAY(Expenses!$E20)-1,EOMONTH((D$2-0),0)))&lt;=IF(Expenses!$F20="",DATE(9999,1,1),Expenses!$F20))+((MIN(EOMONTH((D$2-0),0)+DAY(Expenses!$E20),EOMONTH((D$2-0),1)))&gt;=(D$2-0))*((MIN(EOMONTH((D$2-0),0)+DAY(Expenses!$E20),EOMONTH((D$2-0),1)))&lt;=(D$3-0))*((MIN(EOMONTH((D$2-0),0)+DAY(Expenses!$E20),EOMONTH((D$2-0),1)))&gt;=Expenses!$E20)*((MIN(EOMONTH((D$2-0),0)+DAY(Expenses!$E20),EOMONTH((D$2-0),1)))&lt;=IF(Expenses!$F20="",DATE(9999,1,1),Expenses!$F20))+((MIN(EOMONTH((D$2-0),1)+DAY(Expenses!$E20),EOMONTH((D$2-0),2)))&gt;=(D$2-0))*((MIN(EOMONTH((D$2-0),1)+DAY(Expenses!$E20),EOMONTH((D$2-0),2)))&lt;=(D$3-0))*((MIN(EOMONTH((D$2-0),1)+DAY(Expenses!$E20),EOMONTH((D$2-0),2)))&gt;=Expenses!$E20)*((MIN(EOMONTH((D$2-0),1)+DAY(Expenses!$E20),EOMONTH((D$2-0),2)))&lt;=IF(Expenses!$F20="",DATE(9999,1,1),Expenses!$F20))),IF((Expenses!$E20&gt;=(D$2-0))*(Expenses!$E20&lt;=(D$3-0))=1,Expenses!$D20,0)))</f>
        <v/>
      </c>
      <c r="E44" s="22">
        <f>IF(OR(Expenses!$D20="",Expenses!$E20=""),0,IF(Expenses!$C20="Monthly",Expenses!$D20*(((MIN(DATE(YEAR((E$2-0)),MONTH((E$2-0)),1)+DAY(Expenses!$E20)-1,EOMONTH((E$2-0),0)))&gt;=(E$2-0))*((MIN(DATE(YEAR((E$2-0)),MONTH((E$2-0)),1)+DAY(Expenses!$E20)-1,EOMONTH((E$2-0),0)))&lt;=(E$3-0))*((MIN(DATE(YEAR((E$2-0)),MONTH((E$2-0)),1)+DAY(Expenses!$E20)-1,EOMONTH((E$2-0),0)))&gt;=Expenses!$E20)*((MIN(DATE(YEAR((E$2-0)),MONTH((E$2-0)),1)+DAY(Expenses!$E20)-1,EOMONTH((E$2-0),0)))&lt;=IF(Expenses!$F20="",DATE(9999,1,1),Expenses!$F20))+((MIN(EOMONTH((E$2-0),0)+DAY(Expenses!$E20),EOMONTH((E$2-0),1)))&gt;=(E$2-0))*((MIN(EOMONTH((E$2-0),0)+DAY(Expenses!$E20),EOMONTH((E$2-0),1)))&lt;=(E$3-0))*((MIN(EOMONTH((E$2-0),0)+DAY(Expenses!$E20),EOMONTH((E$2-0),1)))&gt;=Expenses!$E20)*((MIN(EOMONTH((E$2-0),0)+DAY(Expenses!$E20),EOMONTH((E$2-0),1)))&lt;=IF(Expenses!$F20="",DATE(9999,1,1),Expenses!$F20))+((MIN(EOMONTH((E$2-0),1)+DAY(Expenses!$E20),EOMONTH((E$2-0),2)))&gt;=(E$2-0))*((MIN(EOMONTH((E$2-0),1)+DAY(Expenses!$E20),EOMONTH((E$2-0),2)))&lt;=(E$3-0))*((MIN(EOMONTH((E$2-0),1)+DAY(Expenses!$E20),EOMONTH((E$2-0),2)))&gt;=Expenses!$E20)*((MIN(EOMONTH((E$2-0),1)+DAY(Expenses!$E20),EOMONTH((E$2-0),2)))&lt;=IF(Expenses!$F20="",DATE(9999,1,1),Expenses!$F20))),IF((Expenses!$E20&gt;=(E$2-0))*(Expenses!$E20&lt;=(E$3-0))=1,Expenses!$D20,0)))</f>
        <v/>
      </c>
      <c r="F44" s="22">
        <f>IF(OR(Expenses!$D20="",Expenses!$E20=""),0,IF(Expenses!$C20="Monthly",Expenses!$D20*(((MIN(DATE(YEAR((F$2-0)),MONTH((F$2-0)),1)+DAY(Expenses!$E20)-1,EOMONTH((F$2-0),0)))&gt;=(F$2-0))*((MIN(DATE(YEAR((F$2-0)),MONTH((F$2-0)),1)+DAY(Expenses!$E20)-1,EOMONTH((F$2-0),0)))&lt;=(F$3-0))*((MIN(DATE(YEAR((F$2-0)),MONTH((F$2-0)),1)+DAY(Expenses!$E20)-1,EOMONTH((F$2-0),0)))&gt;=Expenses!$E20)*((MIN(DATE(YEAR((F$2-0)),MONTH((F$2-0)),1)+DAY(Expenses!$E20)-1,EOMONTH((F$2-0),0)))&lt;=IF(Expenses!$F20="",DATE(9999,1,1),Expenses!$F20))+((MIN(EOMONTH((F$2-0),0)+DAY(Expenses!$E20),EOMONTH((F$2-0),1)))&gt;=(F$2-0))*((MIN(EOMONTH((F$2-0),0)+DAY(Expenses!$E20),EOMONTH((F$2-0),1)))&lt;=(F$3-0))*((MIN(EOMONTH((F$2-0),0)+DAY(Expenses!$E20),EOMONTH((F$2-0),1)))&gt;=Expenses!$E20)*((MIN(EOMONTH((F$2-0),0)+DAY(Expenses!$E20),EOMONTH((F$2-0),1)))&lt;=IF(Expenses!$F20="",DATE(9999,1,1),Expenses!$F20))+((MIN(EOMONTH((F$2-0),1)+DAY(Expenses!$E20),EOMONTH((F$2-0),2)))&gt;=(F$2-0))*((MIN(EOMONTH((F$2-0),1)+DAY(Expenses!$E20),EOMONTH((F$2-0),2)))&lt;=(F$3-0))*((MIN(EOMONTH((F$2-0),1)+DAY(Expenses!$E20),EOMONTH((F$2-0),2)))&gt;=Expenses!$E20)*((MIN(EOMONTH((F$2-0),1)+DAY(Expenses!$E20),EOMONTH((F$2-0),2)))&lt;=IF(Expenses!$F20="",DATE(9999,1,1),Expenses!$F20))),IF((Expenses!$E20&gt;=(F$2-0))*(Expenses!$E20&lt;=(F$3-0))=1,Expenses!$D20,0)))</f>
        <v/>
      </c>
      <c r="G44" s="22">
        <f>IF(OR(Expenses!$D20="",Expenses!$E20=""),0,IF(Expenses!$C20="Monthly",Expenses!$D20*(((MIN(DATE(YEAR((G$2-0)),MONTH((G$2-0)),1)+DAY(Expenses!$E20)-1,EOMONTH((G$2-0),0)))&gt;=(G$2-0))*((MIN(DATE(YEAR((G$2-0)),MONTH((G$2-0)),1)+DAY(Expenses!$E20)-1,EOMONTH((G$2-0),0)))&lt;=(G$3-0))*((MIN(DATE(YEAR((G$2-0)),MONTH((G$2-0)),1)+DAY(Expenses!$E20)-1,EOMONTH((G$2-0),0)))&gt;=Expenses!$E20)*((MIN(DATE(YEAR((G$2-0)),MONTH((G$2-0)),1)+DAY(Expenses!$E20)-1,EOMONTH((G$2-0),0)))&lt;=IF(Expenses!$F20="",DATE(9999,1,1),Expenses!$F20))+((MIN(EOMONTH((G$2-0),0)+DAY(Expenses!$E20),EOMONTH((G$2-0),1)))&gt;=(G$2-0))*((MIN(EOMONTH((G$2-0),0)+DAY(Expenses!$E20),EOMONTH((G$2-0),1)))&lt;=(G$3-0))*((MIN(EOMONTH((G$2-0),0)+DAY(Expenses!$E20),EOMONTH((G$2-0),1)))&gt;=Expenses!$E20)*((MIN(EOMONTH((G$2-0),0)+DAY(Expenses!$E20),EOMONTH((G$2-0),1)))&lt;=IF(Expenses!$F20="",DATE(9999,1,1),Expenses!$F20))+((MIN(EOMONTH((G$2-0),1)+DAY(Expenses!$E20),EOMONTH((G$2-0),2)))&gt;=(G$2-0))*((MIN(EOMONTH((G$2-0),1)+DAY(Expenses!$E20),EOMONTH((G$2-0),2)))&lt;=(G$3-0))*((MIN(EOMONTH((G$2-0),1)+DAY(Expenses!$E20),EOMONTH((G$2-0),2)))&gt;=Expenses!$E20)*((MIN(EOMONTH((G$2-0),1)+DAY(Expenses!$E20),EOMONTH((G$2-0),2)))&lt;=IF(Expenses!$F20="",DATE(9999,1,1),Expenses!$F20))),IF((Expenses!$E20&gt;=(G$2-0))*(Expenses!$E20&lt;=(G$3-0))=1,Expenses!$D20,0)))</f>
        <v/>
      </c>
      <c r="H44" s="22">
        <f>IF(OR(Expenses!$D20="",Expenses!$E20=""),0,IF(Expenses!$C20="Monthly",Expenses!$D20*(((MIN(DATE(YEAR((H$2-0)),MONTH((H$2-0)),1)+DAY(Expenses!$E20)-1,EOMONTH((H$2-0),0)))&gt;=(H$2-0))*((MIN(DATE(YEAR((H$2-0)),MONTH((H$2-0)),1)+DAY(Expenses!$E20)-1,EOMONTH((H$2-0),0)))&lt;=(H$3-0))*((MIN(DATE(YEAR((H$2-0)),MONTH((H$2-0)),1)+DAY(Expenses!$E20)-1,EOMONTH((H$2-0),0)))&gt;=Expenses!$E20)*((MIN(DATE(YEAR((H$2-0)),MONTH((H$2-0)),1)+DAY(Expenses!$E20)-1,EOMONTH((H$2-0),0)))&lt;=IF(Expenses!$F20="",DATE(9999,1,1),Expenses!$F20))+((MIN(EOMONTH((H$2-0),0)+DAY(Expenses!$E20),EOMONTH((H$2-0),1)))&gt;=(H$2-0))*((MIN(EOMONTH((H$2-0),0)+DAY(Expenses!$E20),EOMONTH((H$2-0),1)))&lt;=(H$3-0))*((MIN(EOMONTH((H$2-0),0)+DAY(Expenses!$E20),EOMONTH((H$2-0),1)))&gt;=Expenses!$E20)*((MIN(EOMONTH((H$2-0),0)+DAY(Expenses!$E20),EOMONTH((H$2-0),1)))&lt;=IF(Expenses!$F20="",DATE(9999,1,1),Expenses!$F20))+((MIN(EOMONTH((H$2-0),1)+DAY(Expenses!$E20),EOMONTH((H$2-0),2)))&gt;=(H$2-0))*((MIN(EOMONTH((H$2-0),1)+DAY(Expenses!$E20),EOMONTH((H$2-0),2)))&lt;=(H$3-0))*((MIN(EOMONTH((H$2-0),1)+DAY(Expenses!$E20),EOMONTH((H$2-0),2)))&gt;=Expenses!$E20)*((MIN(EOMONTH((H$2-0),1)+DAY(Expenses!$E20),EOMONTH((H$2-0),2)))&lt;=IF(Expenses!$F20="",DATE(9999,1,1),Expenses!$F20))),IF((Expenses!$E20&gt;=(H$2-0))*(Expenses!$E20&lt;=(H$3-0))=1,Expenses!$D20,0)))</f>
        <v/>
      </c>
      <c r="I44" s="22">
        <f>IF(OR(Expenses!$D20="",Expenses!$E20=""),0,IF(Expenses!$C20="Monthly",Expenses!$D20*(((MIN(DATE(YEAR((I$2-0)),MONTH((I$2-0)),1)+DAY(Expenses!$E20)-1,EOMONTH((I$2-0),0)))&gt;=(I$2-0))*((MIN(DATE(YEAR((I$2-0)),MONTH((I$2-0)),1)+DAY(Expenses!$E20)-1,EOMONTH((I$2-0),0)))&lt;=(I$3-0))*((MIN(DATE(YEAR((I$2-0)),MONTH((I$2-0)),1)+DAY(Expenses!$E20)-1,EOMONTH((I$2-0),0)))&gt;=Expenses!$E20)*((MIN(DATE(YEAR((I$2-0)),MONTH((I$2-0)),1)+DAY(Expenses!$E20)-1,EOMONTH((I$2-0),0)))&lt;=IF(Expenses!$F20="",DATE(9999,1,1),Expenses!$F20))+((MIN(EOMONTH((I$2-0),0)+DAY(Expenses!$E20),EOMONTH((I$2-0),1)))&gt;=(I$2-0))*((MIN(EOMONTH((I$2-0),0)+DAY(Expenses!$E20),EOMONTH((I$2-0),1)))&lt;=(I$3-0))*((MIN(EOMONTH((I$2-0),0)+DAY(Expenses!$E20),EOMONTH((I$2-0),1)))&gt;=Expenses!$E20)*((MIN(EOMONTH((I$2-0),0)+DAY(Expenses!$E20),EOMONTH((I$2-0),1)))&lt;=IF(Expenses!$F20="",DATE(9999,1,1),Expenses!$F20))+((MIN(EOMONTH((I$2-0),1)+DAY(Expenses!$E20),EOMONTH((I$2-0),2)))&gt;=(I$2-0))*((MIN(EOMONTH((I$2-0),1)+DAY(Expenses!$E20),EOMONTH((I$2-0),2)))&lt;=(I$3-0))*((MIN(EOMONTH((I$2-0),1)+DAY(Expenses!$E20),EOMONTH((I$2-0),2)))&gt;=Expenses!$E20)*((MIN(EOMONTH((I$2-0),1)+DAY(Expenses!$E20),EOMONTH((I$2-0),2)))&lt;=IF(Expenses!$F20="",DATE(9999,1,1),Expenses!$F20))),IF((Expenses!$E20&gt;=(I$2-0))*(Expenses!$E20&lt;=(I$3-0))=1,Expenses!$D20,0)))</f>
        <v/>
      </c>
      <c r="J44" s="22">
        <f>IF(OR(Expenses!$D20="",Expenses!$E20=""),0,IF(Expenses!$C20="Monthly",Expenses!$D20*(((MIN(DATE(YEAR((J$2-0)),MONTH((J$2-0)),1)+DAY(Expenses!$E20)-1,EOMONTH((J$2-0),0)))&gt;=(J$2-0))*((MIN(DATE(YEAR((J$2-0)),MONTH((J$2-0)),1)+DAY(Expenses!$E20)-1,EOMONTH((J$2-0),0)))&lt;=(J$3-0))*((MIN(DATE(YEAR((J$2-0)),MONTH((J$2-0)),1)+DAY(Expenses!$E20)-1,EOMONTH((J$2-0),0)))&gt;=Expenses!$E20)*((MIN(DATE(YEAR((J$2-0)),MONTH((J$2-0)),1)+DAY(Expenses!$E20)-1,EOMONTH((J$2-0),0)))&lt;=IF(Expenses!$F20="",DATE(9999,1,1),Expenses!$F20))+((MIN(EOMONTH((J$2-0),0)+DAY(Expenses!$E20),EOMONTH((J$2-0),1)))&gt;=(J$2-0))*((MIN(EOMONTH((J$2-0),0)+DAY(Expenses!$E20),EOMONTH((J$2-0),1)))&lt;=(J$3-0))*((MIN(EOMONTH((J$2-0),0)+DAY(Expenses!$E20),EOMONTH((J$2-0),1)))&gt;=Expenses!$E20)*((MIN(EOMONTH((J$2-0),0)+DAY(Expenses!$E20),EOMONTH((J$2-0),1)))&lt;=IF(Expenses!$F20="",DATE(9999,1,1),Expenses!$F20))+((MIN(EOMONTH((J$2-0),1)+DAY(Expenses!$E20),EOMONTH((J$2-0),2)))&gt;=(J$2-0))*((MIN(EOMONTH((J$2-0),1)+DAY(Expenses!$E20),EOMONTH((J$2-0),2)))&lt;=(J$3-0))*((MIN(EOMONTH((J$2-0),1)+DAY(Expenses!$E20),EOMONTH((J$2-0),2)))&gt;=Expenses!$E20)*((MIN(EOMONTH((J$2-0),1)+DAY(Expenses!$E20),EOMONTH((J$2-0),2)))&lt;=IF(Expenses!$F20="",DATE(9999,1,1),Expenses!$F20))),IF((Expenses!$E20&gt;=(J$2-0))*(Expenses!$E20&lt;=(J$3-0))=1,Expenses!$D20,0)))</f>
        <v/>
      </c>
      <c r="K44" s="22">
        <f>IF(OR(Expenses!$D20="",Expenses!$E20=""),0,IF(Expenses!$C20="Monthly",Expenses!$D20*(((MIN(DATE(YEAR((K$2-0)),MONTH((K$2-0)),1)+DAY(Expenses!$E20)-1,EOMONTH((K$2-0),0)))&gt;=(K$2-0))*((MIN(DATE(YEAR((K$2-0)),MONTH((K$2-0)),1)+DAY(Expenses!$E20)-1,EOMONTH((K$2-0),0)))&lt;=(K$3-0))*((MIN(DATE(YEAR((K$2-0)),MONTH((K$2-0)),1)+DAY(Expenses!$E20)-1,EOMONTH((K$2-0),0)))&gt;=Expenses!$E20)*((MIN(DATE(YEAR((K$2-0)),MONTH((K$2-0)),1)+DAY(Expenses!$E20)-1,EOMONTH((K$2-0),0)))&lt;=IF(Expenses!$F20="",DATE(9999,1,1),Expenses!$F20))+((MIN(EOMONTH((K$2-0),0)+DAY(Expenses!$E20),EOMONTH((K$2-0),1)))&gt;=(K$2-0))*((MIN(EOMONTH((K$2-0),0)+DAY(Expenses!$E20),EOMONTH((K$2-0),1)))&lt;=(K$3-0))*((MIN(EOMONTH((K$2-0),0)+DAY(Expenses!$E20),EOMONTH((K$2-0),1)))&gt;=Expenses!$E20)*((MIN(EOMONTH((K$2-0),0)+DAY(Expenses!$E20),EOMONTH((K$2-0),1)))&lt;=IF(Expenses!$F20="",DATE(9999,1,1),Expenses!$F20))+((MIN(EOMONTH((K$2-0),1)+DAY(Expenses!$E20),EOMONTH((K$2-0),2)))&gt;=(K$2-0))*((MIN(EOMONTH((K$2-0),1)+DAY(Expenses!$E20),EOMONTH((K$2-0),2)))&lt;=(K$3-0))*((MIN(EOMONTH((K$2-0),1)+DAY(Expenses!$E20),EOMONTH((K$2-0),2)))&gt;=Expenses!$E20)*((MIN(EOMONTH((K$2-0),1)+DAY(Expenses!$E20),EOMONTH((K$2-0),2)))&lt;=IF(Expenses!$F20="",DATE(9999,1,1),Expenses!$F20))),IF((Expenses!$E20&gt;=(K$2-0))*(Expenses!$E20&lt;=(K$3-0))=1,Expenses!$D20,0)))</f>
        <v/>
      </c>
      <c r="L44" s="22">
        <f>IF(OR(Expenses!$D20="",Expenses!$E20=""),0,IF(Expenses!$C20="Monthly",Expenses!$D20*(((MIN(DATE(YEAR((L$2-0)),MONTH((L$2-0)),1)+DAY(Expenses!$E20)-1,EOMONTH((L$2-0),0)))&gt;=(L$2-0))*((MIN(DATE(YEAR((L$2-0)),MONTH((L$2-0)),1)+DAY(Expenses!$E20)-1,EOMONTH((L$2-0),0)))&lt;=(L$3-0))*((MIN(DATE(YEAR((L$2-0)),MONTH((L$2-0)),1)+DAY(Expenses!$E20)-1,EOMONTH((L$2-0),0)))&gt;=Expenses!$E20)*((MIN(DATE(YEAR((L$2-0)),MONTH((L$2-0)),1)+DAY(Expenses!$E20)-1,EOMONTH((L$2-0),0)))&lt;=IF(Expenses!$F20="",DATE(9999,1,1),Expenses!$F20))+((MIN(EOMONTH((L$2-0),0)+DAY(Expenses!$E20),EOMONTH((L$2-0),1)))&gt;=(L$2-0))*((MIN(EOMONTH((L$2-0),0)+DAY(Expenses!$E20),EOMONTH((L$2-0),1)))&lt;=(L$3-0))*((MIN(EOMONTH((L$2-0),0)+DAY(Expenses!$E20),EOMONTH((L$2-0),1)))&gt;=Expenses!$E20)*((MIN(EOMONTH((L$2-0),0)+DAY(Expenses!$E20),EOMONTH((L$2-0),1)))&lt;=IF(Expenses!$F20="",DATE(9999,1,1),Expenses!$F20))+((MIN(EOMONTH((L$2-0),1)+DAY(Expenses!$E20),EOMONTH((L$2-0),2)))&gt;=(L$2-0))*((MIN(EOMONTH((L$2-0),1)+DAY(Expenses!$E20),EOMONTH((L$2-0),2)))&lt;=(L$3-0))*((MIN(EOMONTH((L$2-0),1)+DAY(Expenses!$E20),EOMONTH((L$2-0),2)))&gt;=Expenses!$E20)*((MIN(EOMONTH((L$2-0),1)+DAY(Expenses!$E20),EOMONTH((L$2-0),2)))&lt;=IF(Expenses!$F20="",DATE(9999,1,1),Expenses!$F20))),IF((Expenses!$E20&gt;=(L$2-0))*(Expenses!$E20&lt;=(L$3-0))=1,Expenses!$D20,0)))</f>
        <v/>
      </c>
      <c r="M44" s="22">
        <f>IF(OR(Expenses!$D20="",Expenses!$E20=""),0,IF(Expenses!$C20="Monthly",Expenses!$D20*(((MIN(DATE(YEAR((M$2-0)),MONTH((M$2-0)),1)+DAY(Expenses!$E20)-1,EOMONTH((M$2-0),0)))&gt;=(M$2-0))*((MIN(DATE(YEAR((M$2-0)),MONTH((M$2-0)),1)+DAY(Expenses!$E20)-1,EOMONTH((M$2-0),0)))&lt;=(M$3-0))*((MIN(DATE(YEAR((M$2-0)),MONTH((M$2-0)),1)+DAY(Expenses!$E20)-1,EOMONTH((M$2-0),0)))&gt;=Expenses!$E20)*((MIN(DATE(YEAR((M$2-0)),MONTH((M$2-0)),1)+DAY(Expenses!$E20)-1,EOMONTH((M$2-0),0)))&lt;=IF(Expenses!$F20="",DATE(9999,1,1),Expenses!$F20))+((MIN(EOMONTH((M$2-0),0)+DAY(Expenses!$E20),EOMONTH((M$2-0),1)))&gt;=(M$2-0))*((MIN(EOMONTH((M$2-0),0)+DAY(Expenses!$E20),EOMONTH((M$2-0),1)))&lt;=(M$3-0))*((MIN(EOMONTH((M$2-0),0)+DAY(Expenses!$E20),EOMONTH((M$2-0),1)))&gt;=Expenses!$E20)*((MIN(EOMONTH((M$2-0),0)+DAY(Expenses!$E20),EOMONTH((M$2-0),1)))&lt;=IF(Expenses!$F20="",DATE(9999,1,1),Expenses!$F20))+((MIN(EOMONTH((M$2-0),1)+DAY(Expenses!$E20),EOMONTH((M$2-0),2)))&gt;=(M$2-0))*((MIN(EOMONTH((M$2-0),1)+DAY(Expenses!$E20),EOMONTH((M$2-0),2)))&lt;=(M$3-0))*((MIN(EOMONTH((M$2-0),1)+DAY(Expenses!$E20),EOMONTH((M$2-0),2)))&gt;=Expenses!$E20)*((MIN(EOMONTH((M$2-0),1)+DAY(Expenses!$E20),EOMONTH((M$2-0),2)))&lt;=IF(Expenses!$F20="",DATE(9999,1,1),Expenses!$F20))),IF((Expenses!$E20&gt;=(M$2-0))*(Expenses!$E20&lt;=(M$3-0))=1,Expenses!$D20,0)))</f>
        <v/>
      </c>
      <c r="N44" s="22">
        <f>IF(OR(Expenses!$D20="",Expenses!$E20=""),0,IF(Expenses!$C20="Monthly",Expenses!$D20*(((MIN(DATE(YEAR((N$2-0)),MONTH((N$2-0)),1)+DAY(Expenses!$E20)-1,EOMONTH((N$2-0),0)))&gt;=(N$2-0))*((MIN(DATE(YEAR((N$2-0)),MONTH((N$2-0)),1)+DAY(Expenses!$E20)-1,EOMONTH((N$2-0),0)))&lt;=(N$3-0))*((MIN(DATE(YEAR((N$2-0)),MONTH((N$2-0)),1)+DAY(Expenses!$E20)-1,EOMONTH((N$2-0),0)))&gt;=Expenses!$E20)*((MIN(DATE(YEAR((N$2-0)),MONTH((N$2-0)),1)+DAY(Expenses!$E20)-1,EOMONTH((N$2-0),0)))&lt;=IF(Expenses!$F20="",DATE(9999,1,1),Expenses!$F20))+((MIN(EOMONTH((N$2-0),0)+DAY(Expenses!$E20),EOMONTH((N$2-0),1)))&gt;=(N$2-0))*((MIN(EOMONTH((N$2-0),0)+DAY(Expenses!$E20),EOMONTH((N$2-0),1)))&lt;=(N$3-0))*((MIN(EOMONTH((N$2-0),0)+DAY(Expenses!$E20),EOMONTH((N$2-0),1)))&gt;=Expenses!$E20)*((MIN(EOMONTH((N$2-0),0)+DAY(Expenses!$E20),EOMONTH((N$2-0),1)))&lt;=IF(Expenses!$F20="",DATE(9999,1,1),Expenses!$F20))+((MIN(EOMONTH((N$2-0),1)+DAY(Expenses!$E20),EOMONTH((N$2-0),2)))&gt;=(N$2-0))*((MIN(EOMONTH((N$2-0),1)+DAY(Expenses!$E20),EOMONTH((N$2-0),2)))&lt;=(N$3-0))*((MIN(EOMONTH((N$2-0),1)+DAY(Expenses!$E20),EOMONTH((N$2-0),2)))&gt;=Expenses!$E20)*((MIN(EOMONTH((N$2-0),1)+DAY(Expenses!$E20),EOMONTH((N$2-0),2)))&lt;=IF(Expenses!$F20="",DATE(9999,1,1),Expenses!$F20))),IF((Expenses!$E20&gt;=(N$2-0))*(Expenses!$E20&lt;=(N$3-0))=1,Expenses!$D20,0)))</f>
        <v/>
      </c>
      <c r="O44" s="22">
        <f>IF(OR(Expenses!$D20="",Expenses!$E20=""),0,IF(Expenses!$C20="Monthly",Expenses!$D20*(((MIN(DATE(YEAR((O$2-0)),MONTH((O$2-0)),1)+DAY(Expenses!$E20)-1,EOMONTH((O$2-0),0)))&gt;=(O$2-0))*((MIN(DATE(YEAR((O$2-0)),MONTH((O$2-0)),1)+DAY(Expenses!$E20)-1,EOMONTH((O$2-0),0)))&lt;=(O$3-0))*((MIN(DATE(YEAR((O$2-0)),MONTH((O$2-0)),1)+DAY(Expenses!$E20)-1,EOMONTH((O$2-0),0)))&gt;=Expenses!$E20)*((MIN(DATE(YEAR((O$2-0)),MONTH((O$2-0)),1)+DAY(Expenses!$E20)-1,EOMONTH((O$2-0),0)))&lt;=IF(Expenses!$F20="",DATE(9999,1,1),Expenses!$F20))+((MIN(EOMONTH((O$2-0),0)+DAY(Expenses!$E20),EOMONTH((O$2-0),1)))&gt;=(O$2-0))*((MIN(EOMONTH((O$2-0),0)+DAY(Expenses!$E20),EOMONTH((O$2-0),1)))&lt;=(O$3-0))*((MIN(EOMONTH((O$2-0),0)+DAY(Expenses!$E20),EOMONTH((O$2-0),1)))&gt;=Expenses!$E20)*((MIN(EOMONTH((O$2-0),0)+DAY(Expenses!$E20),EOMONTH((O$2-0),1)))&lt;=IF(Expenses!$F20="",DATE(9999,1,1),Expenses!$F20))+((MIN(EOMONTH((O$2-0),1)+DAY(Expenses!$E20),EOMONTH((O$2-0),2)))&gt;=(O$2-0))*((MIN(EOMONTH((O$2-0),1)+DAY(Expenses!$E20),EOMONTH((O$2-0),2)))&lt;=(O$3-0))*((MIN(EOMONTH((O$2-0),1)+DAY(Expenses!$E20),EOMONTH((O$2-0),2)))&gt;=Expenses!$E20)*((MIN(EOMONTH((O$2-0),1)+DAY(Expenses!$E20),EOMONTH((O$2-0),2)))&lt;=IF(Expenses!$F20="",DATE(9999,1,1),Expenses!$F20))),IF((Expenses!$E20&gt;=(O$2-0))*(Expenses!$E20&lt;=(O$3-0))=1,Expenses!$D20,0)))</f>
        <v/>
      </c>
      <c r="Q44" s="22">
        <f>IF(OR(Expenses!$D20="",Expenses!$E20=""),0,IF(Expenses!$C20="Monthly",Expenses!$D20*(((MIN(DATE(YEAR((Q$2-0)),MONTH((Q$2-0)),1)+DAY(Expenses!$E20)-1,EOMONTH((Q$2-0),0)))&gt;=(Q$2-0))*((MIN(DATE(YEAR((Q$2-0)),MONTH((Q$2-0)),1)+DAY(Expenses!$E20)-1,EOMONTH((Q$2-0),0)))&lt;=(Q$3-0))*((MIN(DATE(YEAR((Q$2-0)),MONTH((Q$2-0)),1)+DAY(Expenses!$E20)-1,EOMONTH((Q$2-0),0)))&gt;=Expenses!$E20)*((MIN(DATE(YEAR((Q$2-0)),MONTH((Q$2-0)),1)+DAY(Expenses!$E20)-1,EOMONTH((Q$2-0),0)))&lt;=IF(Expenses!$F20="",DATE(9999,1,1),Expenses!$F20))+((MIN(EOMONTH((Q$2-0),0)+DAY(Expenses!$E20),EOMONTH((Q$2-0),1)))&gt;=(Q$2-0))*((MIN(EOMONTH((Q$2-0),0)+DAY(Expenses!$E20),EOMONTH((Q$2-0),1)))&lt;=(Q$3-0))*((MIN(EOMONTH((Q$2-0),0)+DAY(Expenses!$E20),EOMONTH((Q$2-0),1)))&gt;=Expenses!$E20)*((MIN(EOMONTH((Q$2-0),0)+DAY(Expenses!$E20),EOMONTH((Q$2-0),1)))&lt;=IF(Expenses!$F20="",DATE(9999,1,1),Expenses!$F20))+((MIN(EOMONTH((Q$2-0),1)+DAY(Expenses!$E20),EOMONTH((Q$2-0),2)))&gt;=(Q$2-0))*((MIN(EOMONTH((Q$2-0),1)+DAY(Expenses!$E20),EOMONTH((Q$2-0),2)))&lt;=(Q$3-0))*((MIN(EOMONTH((Q$2-0),1)+DAY(Expenses!$E20),EOMONTH((Q$2-0),2)))&gt;=Expenses!$E20)*((MIN(EOMONTH((Q$2-0),1)+DAY(Expenses!$E20),EOMONTH((Q$2-0),2)))&lt;=IF(Expenses!$F20="",DATE(9999,1,1),Expenses!$F20))),IF((Expenses!$E20&gt;=(Q$2-0))*(Expenses!$E20&lt;=(Q$3-0))=1,Expenses!$D20,0)))</f>
        <v/>
      </c>
      <c r="R44" s="22">
        <f>IF(OR(Expenses!$D20="",Expenses!$E20=""),0,IF(Expenses!$C20="Monthly",Expenses!$D20*(((MIN(DATE(YEAR((R$2-0)),MONTH((R$2-0)),1)+DAY(Expenses!$E20)-1,EOMONTH((R$2-0),0)))&gt;=(R$2-0))*((MIN(DATE(YEAR((R$2-0)),MONTH((R$2-0)),1)+DAY(Expenses!$E20)-1,EOMONTH((R$2-0),0)))&lt;=(R$3-0))*((MIN(DATE(YEAR((R$2-0)),MONTH((R$2-0)),1)+DAY(Expenses!$E20)-1,EOMONTH((R$2-0),0)))&gt;=Expenses!$E20)*((MIN(DATE(YEAR((R$2-0)),MONTH((R$2-0)),1)+DAY(Expenses!$E20)-1,EOMONTH((R$2-0),0)))&lt;=IF(Expenses!$F20="",DATE(9999,1,1),Expenses!$F20))+((MIN(EOMONTH((R$2-0),0)+DAY(Expenses!$E20),EOMONTH((R$2-0),1)))&gt;=(R$2-0))*((MIN(EOMONTH((R$2-0),0)+DAY(Expenses!$E20),EOMONTH((R$2-0),1)))&lt;=(R$3-0))*((MIN(EOMONTH((R$2-0),0)+DAY(Expenses!$E20),EOMONTH((R$2-0),1)))&gt;=Expenses!$E20)*((MIN(EOMONTH((R$2-0),0)+DAY(Expenses!$E20),EOMONTH((R$2-0),1)))&lt;=IF(Expenses!$F20="",DATE(9999,1,1),Expenses!$F20))+((MIN(EOMONTH((R$2-0),1)+DAY(Expenses!$E20),EOMONTH((R$2-0),2)))&gt;=(R$2-0))*((MIN(EOMONTH((R$2-0),1)+DAY(Expenses!$E20),EOMONTH((R$2-0),2)))&lt;=(R$3-0))*((MIN(EOMONTH((R$2-0),1)+DAY(Expenses!$E20),EOMONTH((R$2-0),2)))&gt;=Expenses!$E20)*((MIN(EOMONTH((R$2-0),1)+DAY(Expenses!$E20),EOMONTH((R$2-0),2)))&lt;=IF(Expenses!$F20="",DATE(9999,1,1),Expenses!$F20))),IF((Expenses!$E20&gt;=(R$2-0))*(Expenses!$E20&lt;=(R$3-0))=1,Expenses!$D20,0)))</f>
        <v/>
      </c>
      <c r="S44" s="22">
        <f>IF(OR(Expenses!$D20="",Expenses!$E20=""),0,IF(Expenses!$C20="Monthly",Expenses!$D20*(((MIN(DATE(YEAR((S$2-0)),MONTH((S$2-0)),1)+DAY(Expenses!$E20)-1,EOMONTH((S$2-0),0)))&gt;=(S$2-0))*((MIN(DATE(YEAR((S$2-0)),MONTH((S$2-0)),1)+DAY(Expenses!$E20)-1,EOMONTH((S$2-0),0)))&lt;=(S$3-0))*((MIN(DATE(YEAR((S$2-0)),MONTH((S$2-0)),1)+DAY(Expenses!$E20)-1,EOMONTH((S$2-0),0)))&gt;=Expenses!$E20)*((MIN(DATE(YEAR((S$2-0)),MONTH((S$2-0)),1)+DAY(Expenses!$E20)-1,EOMONTH((S$2-0),0)))&lt;=IF(Expenses!$F20="",DATE(9999,1,1),Expenses!$F20))+((MIN(EOMONTH((S$2-0),0)+DAY(Expenses!$E20),EOMONTH((S$2-0),1)))&gt;=(S$2-0))*((MIN(EOMONTH((S$2-0),0)+DAY(Expenses!$E20),EOMONTH((S$2-0),1)))&lt;=(S$3-0))*((MIN(EOMONTH((S$2-0),0)+DAY(Expenses!$E20),EOMONTH((S$2-0),1)))&gt;=Expenses!$E20)*((MIN(EOMONTH((S$2-0),0)+DAY(Expenses!$E20),EOMONTH((S$2-0),1)))&lt;=IF(Expenses!$F20="",DATE(9999,1,1),Expenses!$F20))+((MIN(EOMONTH((S$2-0),1)+DAY(Expenses!$E20),EOMONTH((S$2-0),2)))&gt;=(S$2-0))*((MIN(EOMONTH((S$2-0),1)+DAY(Expenses!$E20),EOMONTH((S$2-0),2)))&lt;=(S$3-0))*((MIN(EOMONTH((S$2-0),1)+DAY(Expenses!$E20),EOMONTH((S$2-0),2)))&gt;=Expenses!$E20)*((MIN(EOMONTH((S$2-0),1)+DAY(Expenses!$E20),EOMONTH((S$2-0),2)))&lt;=IF(Expenses!$F20="",DATE(9999,1,1),Expenses!$F20))),IF((Expenses!$E20&gt;=(S$2-0))*(Expenses!$E20&lt;=(S$3-0))=1,Expenses!$D20,0)))</f>
        <v/>
      </c>
      <c r="T44" s="22">
        <f>IF(OR(Expenses!$D20="",Expenses!$E20=""),0,IF(Expenses!$C20="Monthly",Expenses!$D20*(((MIN(DATE(YEAR((T$2-0)),MONTH((T$2-0)),1)+DAY(Expenses!$E20)-1,EOMONTH((T$2-0),0)))&gt;=(T$2-0))*((MIN(DATE(YEAR((T$2-0)),MONTH((T$2-0)),1)+DAY(Expenses!$E20)-1,EOMONTH((T$2-0),0)))&lt;=(T$3-0))*((MIN(DATE(YEAR((T$2-0)),MONTH((T$2-0)),1)+DAY(Expenses!$E20)-1,EOMONTH((T$2-0),0)))&gt;=Expenses!$E20)*((MIN(DATE(YEAR((T$2-0)),MONTH((T$2-0)),1)+DAY(Expenses!$E20)-1,EOMONTH((T$2-0),0)))&lt;=IF(Expenses!$F20="",DATE(9999,1,1),Expenses!$F20))+((MIN(EOMONTH((T$2-0),0)+DAY(Expenses!$E20),EOMONTH((T$2-0),1)))&gt;=(T$2-0))*((MIN(EOMONTH((T$2-0),0)+DAY(Expenses!$E20),EOMONTH((T$2-0),1)))&lt;=(T$3-0))*((MIN(EOMONTH((T$2-0),0)+DAY(Expenses!$E20),EOMONTH((T$2-0),1)))&gt;=Expenses!$E20)*((MIN(EOMONTH((T$2-0),0)+DAY(Expenses!$E20),EOMONTH((T$2-0),1)))&lt;=IF(Expenses!$F20="",DATE(9999,1,1),Expenses!$F20))+((MIN(EOMONTH((T$2-0),1)+DAY(Expenses!$E20),EOMONTH((T$2-0),2)))&gt;=(T$2-0))*((MIN(EOMONTH((T$2-0),1)+DAY(Expenses!$E20),EOMONTH((T$2-0),2)))&lt;=(T$3-0))*((MIN(EOMONTH((T$2-0),1)+DAY(Expenses!$E20),EOMONTH((T$2-0),2)))&gt;=Expenses!$E20)*((MIN(EOMONTH((T$2-0),1)+DAY(Expenses!$E20),EOMONTH((T$2-0),2)))&lt;=IF(Expenses!$F20="",DATE(9999,1,1),Expenses!$F20))),IF((Expenses!$E20&gt;=(T$2-0))*(Expenses!$E20&lt;=(T$3-0))=1,Expenses!$D20,0)))</f>
        <v/>
      </c>
      <c r="U44" s="22">
        <f>IF(OR(Expenses!$D20="",Expenses!$E20=""),0,IF(Expenses!$C20="Monthly",Expenses!$D20*(((MIN(DATE(YEAR((U$2-0)),MONTH((U$2-0)),1)+DAY(Expenses!$E20)-1,EOMONTH((U$2-0),0)))&gt;=(U$2-0))*((MIN(DATE(YEAR((U$2-0)),MONTH((U$2-0)),1)+DAY(Expenses!$E20)-1,EOMONTH((U$2-0),0)))&lt;=(U$3-0))*((MIN(DATE(YEAR((U$2-0)),MONTH((U$2-0)),1)+DAY(Expenses!$E20)-1,EOMONTH((U$2-0),0)))&gt;=Expenses!$E20)*((MIN(DATE(YEAR((U$2-0)),MONTH((U$2-0)),1)+DAY(Expenses!$E20)-1,EOMONTH((U$2-0),0)))&lt;=IF(Expenses!$F20="",DATE(9999,1,1),Expenses!$F20))+((MIN(EOMONTH((U$2-0),0)+DAY(Expenses!$E20),EOMONTH((U$2-0),1)))&gt;=(U$2-0))*((MIN(EOMONTH((U$2-0),0)+DAY(Expenses!$E20),EOMONTH((U$2-0),1)))&lt;=(U$3-0))*((MIN(EOMONTH((U$2-0),0)+DAY(Expenses!$E20),EOMONTH((U$2-0),1)))&gt;=Expenses!$E20)*((MIN(EOMONTH((U$2-0),0)+DAY(Expenses!$E20),EOMONTH((U$2-0),1)))&lt;=IF(Expenses!$F20="",DATE(9999,1,1),Expenses!$F20))+((MIN(EOMONTH((U$2-0),1)+DAY(Expenses!$E20),EOMONTH((U$2-0),2)))&gt;=(U$2-0))*((MIN(EOMONTH((U$2-0),1)+DAY(Expenses!$E20),EOMONTH((U$2-0),2)))&lt;=(U$3-0))*((MIN(EOMONTH((U$2-0),1)+DAY(Expenses!$E20),EOMONTH((U$2-0),2)))&gt;=Expenses!$E20)*((MIN(EOMONTH((U$2-0),1)+DAY(Expenses!$E20),EOMONTH((U$2-0),2)))&lt;=IF(Expenses!$F20="",DATE(9999,1,1),Expenses!$F20))),IF((Expenses!$E20&gt;=(U$2-0))*(Expenses!$E20&lt;=(U$3-0))=1,Expenses!$D20,0)))</f>
        <v/>
      </c>
      <c r="V44" s="22">
        <f>IF(OR(Expenses!$D20="",Expenses!$E20=""),0,IF(Expenses!$C20="Monthly",Expenses!$D20*(((MIN(DATE(YEAR((V$2-0)),MONTH((V$2-0)),1)+DAY(Expenses!$E20)-1,EOMONTH((V$2-0),0)))&gt;=(V$2-0))*((MIN(DATE(YEAR((V$2-0)),MONTH((V$2-0)),1)+DAY(Expenses!$E20)-1,EOMONTH((V$2-0),0)))&lt;=(V$3-0))*((MIN(DATE(YEAR((V$2-0)),MONTH((V$2-0)),1)+DAY(Expenses!$E20)-1,EOMONTH((V$2-0),0)))&gt;=Expenses!$E20)*((MIN(DATE(YEAR((V$2-0)),MONTH((V$2-0)),1)+DAY(Expenses!$E20)-1,EOMONTH((V$2-0),0)))&lt;=IF(Expenses!$F20="",DATE(9999,1,1),Expenses!$F20))+((MIN(EOMONTH((V$2-0),0)+DAY(Expenses!$E20),EOMONTH((V$2-0),1)))&gt;=(V$2-0))*((MIN(EOMONTH((V$2-0),0)+DAY(Expenses!$E20),EOMONTH((V$2-0),1)))&lt;=(V$3-0))*((MIN(EOMONTH((V$2-0),0)+DAY(Expenses!$E20),EOMONTH((V$2-0),1)))&gt;=Expenses!$E20)*((MIN(EOMONTH((V$2-0),0)+DAY(Expenses!$E20),EOMONTH((V$2-0),1)))&lt;=IF(Expenses!$F20="",DATE(9999,1,1),Expenses!$F20))+((MIN(EOMONTH((V$2-0),1)+DAY(Expenses!$E20),EOMONTH((V$2-0),2)))&gt;=(V$2-0))*((MIN(EOMONTH((V$2-0),1)+DAY(Expenses!$E20),EOMONTH((V$2-0),2)))&lt;=(V$3-0))*((MIN(EOMONTH((V$2-0),1)+DAY(Expenses!$E20),EOMONTH((V$2-0),2)))&gt;=Expenses!$E20)*((MIN(EOMONTH((V$2-0),1)+DAY(Expenses!$E20),EOMONTH((V$2-0),2)))&lt;=IF(Expenses!$F20="",DATE(9999,1,1),Expenses!$F20))),IF((Expenses!$E20&gt;=(V$2-0))*(Expenses!$E20&lt;=(V$3-0))=1,Expenses!$D20,0)))</f>
        <v/>
      </c>
      <c r="W44" s="22">
        <f>IF(OR(Expenses!$D20="",Expenses!$E20=""),0,IF(Expenses!$C20="Monthly",Expenses!$D20*(((MIN(DATE(YEAR((W$2-0)),MONTH((W$2-0)),1)+DAY(Expenses!$E20)-1,EOMONTH((W$2-0),0)))&gt;=(W$2-0))*((MIN(DATE(YEAR((W$2-0)),MONTH((W$2-0)),1)+DAY(Expenses!$E20)-1,EOMONTH((W$2-0),0)))&lt;=(W$3-0))*((MIN(DATE(YEAR((W$2-0)),MONTH((W$2-0)),1)+DAY(Expenses!$E20)-1,EOMONTH((W$2-0),0)))&gt;=Expenses!$E20)*((MIN(DATE(YEAR((W$2-0)),MONTH((W$2-0)),1)+DAY(Expenses!$E20)-1,EOMONTH((W$2-0),0)))&lt;=IF(Expenses!$F20="",DATE(9999,1,1),Expenses!$F20))+((MIN(EOMONTH((W$2-0),0)+DAY(Expenses!$E20),EOMONTH((W$2-0),1)))&gt;=(W$2-0))*((MIN(EOMONTH((W$2-0),0)+DAY(Expenses!$E20),EOMONTH((W$2-0),1)))&lt;=(W$3-0))*((MIN(EOMONTH((W$2-0),0)+DAY(Expenses!$E20),EOMONTH((W$2-0),1)))&gt;=Expenses!$E20)*((MIN(EOMONTH((W$2-0),0)+DAY(Expenses!$E20),EOMONTH((W$2-0),1)))&lt;=IF(Expenses!$F20="",DATE(9999,1,1),Expenses!$F20))+((MIN(EOMONTH((W$2-0),1)+DAY(Expenses!$E20),EOMONTH((W$2-0),2)))&gt;=(W$2-0))*((MIN(EOMONTH((W$2-0),1)+DAY(Expenses!$E20),EOMONTH((W$2-0),2)))&lt;=(W$3-0))*((MIN(EOMONTH((W$2-0),1)+DAY(Expenses!$E20),EOMONTH((W$2-0),2)))&gt;=Expenses!$E20)*((MIN(EOMONTH((W$2-0),1)+DAY(Expenses!$E20),EOMONTH((W$2-0),2)))&lt;=IF(Expenses!$F20="",DATE(9999,1,1),Expenses!$F20))),IF((Expenses!$E20&gt;=(W$2-0))*(Expenses!$E20&lt;=(W$3-0))=1,Expenses!$D20,0)))</f>
        <v/>
      </c>
      <c r="X44" s="22">
        <f>IF(OR(Expenses!$D20="",Expenses!$E20=""),0,IF(Expenses!$C20="Monthly",Expenses!$D20*(((MIN(DATE(YEAR((X$2-0)),MONTH((X$2-0)),1)+DAY(Expenses!$E20)-1,EOMONTH((X$2-0),0)))&gt;=(X$2-0))*((MIN(DATE(YEAR((X$2-0)),MONTH((X$2-0)),1)+DAY(Expenses!$E20)-1,EOMONTH((X$2-0),0)))&lt;=(X$3-0))*((MIN(DATE(YEAR((X$2-0)),MONTH((X$2-0)),1)+DAY(Expenses!$E20)-1,EOMONTH((X$2-0),0)))&gt;=Expenses!$E20)*((MIN(DATE(YEAR((X$2-0)),MONTH((X$2-0)),1)+DAY(Expenses!$E20)-1,EOMONTH((X$2-0),0)))&lt;=IF(Expenses!$F20="",DATE(9999,1,1),Expenses!$F20))+((MIN(EOMONTH((X$2-0),0)+DAY(Expenses!$E20),EOMONTH((X$2-0),1)))&gt;=(X$2-0))*((MIN(EOMONTH((X$2-0),0)+DAY(Expenses!$E20),EOMONTH((X$2-0),1)))&lt;=(X$3-0))*((MIN(EOMONTH((X$2-0),0)+DAY(Expenses!$E20),EOMONTH((X$2-0),1)))&gt;=Expenses!$E20)*((MIN(EOMONTH((X$2-0),0)+DAY(Expenses!$E20),EOMONTH((X$2-0),1)))&lt;=IF(Expenses!$F20="",DATE(9999,1,1),Expenses!$F20))+((MIN(EOMONTH((X$2-0),1)+DAY(Expenses!$E20),EOMONTH((X$2-0),2)))&gt;=(X$2-0))*((MIN(EOMONTH((X$2-0),1)+DAY(Expenses!$E20),EOMONTH((X$2-0),2)))&lt;=(X$3-0))*((MIN(EOMONTH((X$2-0),1)+DAY(Expenses!$E20),EOMONTH((X$2-0),2)))&gt;=Expenses!$E20)*((MIN(EOMONTH((X$2-0),1)+DAY(Expenses!$E20),EOMONTH((X$2-0),2)))&lt;=IF(Expenses!$F20="",DATE(9999,1,1),Expenses!$F20))),IF((Expenses!$E20&gt;=(X$2-0))*(Expenses!$E20&lt;=(X$3-0))=1,Expenses!$D20,0)))</f>
        <v/>
      </c>
      <c r="Y44" s="22">
        <f>IF(OR(Expenses!$D20="",Expenses!$E20=""),0,IF(Expenses!$C20="Monthly",Expenses!$D20*(((MIN(DATE(YEAR((Y$2-0)),MONTH((Y$2-0)),1)+DAY(Expenses!$E20)-1,EOMONTH((Y$2-0),0)))&gt;=(Y$2-0))*((MIN(DATE(YEAR((Y$2-0)),MONTH((Y$2-0)),1)+DAY(Expenses!$E20)-1,EOMONTH((Y$2-0),0)))&lt;=(Y$3-0))*((MIN(DATE(YEAR((Y$2-0)),MONTH((Y$2-0)),1)+DAY(Expenses!$E20)-1,EOMONTH((Y$2-0),0)))&gt;=Expenses!$E20)*((MIN(DATE(YEAR((Y$2-0)),MONTH((Y$2-0)),1)+DAY(Expenses!$E20)-1,EOMONTH((Y$2-0),0)))&lt;=IF(Expenses!$F20="",DATE(9999,1,1),Expenses!$F20))+((MIN(EOMONTH((Y$2-0),0)+DAY(Expenses!$E20),EOMONTH((Y$2-0),1)))&gt;=(Y$2-0))*((MIN(EOMONTH((Y$2-0),0)+DAY(Expenses!$E20),EOMONTH((Y$2-0),1)))&lt;=(Y$3-0))*((MIN(EOMONTH((Y$2-0),0)+DAY(Expenses!$E20),EOMONTH((Y$2-0),1)))&gt;=Expenses!$E20)*((MIN(EOMONTH((Y$2-0),0)+DAY(Expenses!$E20),EOMONTH((Y$2-0),1)))&lt;=IF(Expenses!$F20="",DATE(9999,1,1),Expenses!$F20))+((MIN(EOMONTH((Y$2-0),1)+DAY(Expenses!$E20),EOMONTH((Y$2-0),2)))&gt;=(Y$2-0))*((MIN(EOMONTH((Y$2-0),1)+DAY(Expenses!$E20),EOMONTH((Y$2-0),2)))&lt;=(Y$3-0))*((MIN(EOMONTH((Y$2-0),1)+DAY(Expenses!$E20),EOMONTH((Y$2-0),2)))&gt;=Expenses!$E20)*((MIN(EOMONTH((Y$2-0),1)+DAY(Expenses!$E20),EOMONTH((Y$2-0),2)))&lt;=IF(Expenses!$F20="",DATE(9999,1,1),Expenses!$F20))),IF((Expenses!$E20&gt;=(Y$2-0))*(Expenses!$E20&lt;=(Y$3-0))=1,Expenses!$D20,0)))</f>
        <v/>
      </c>
      <c r="Z44" s="22">
        <f>IF(OR(Expenses!$D20="",Expenses!$E20=""),0,IF(Expenses!$C20="Monthly",Expenses!$D20*(((MIN(DATE(YEAR((Z$2-0)),MONTH((Z$2-0)),1)+DAY(Expenses!$E20)-1,EOMONTH((Z$2-0),0)))&gt;=(Z$2-0))*((MIN(DATE(YEAR((Z$2-0)),MONTH((Z$2-0)),1)+DAY(Expenses!$E20)-1,EOMONTH((Z$2-0),0)))&lt;=(Z$3-0))*((MIN(DATE(YEAR((Z$2-0)),MONTH((Z$2-0)),1)+DAY(Expenses!$E20)-1,EOMONTH((Z$2-0),0)))&gt;=Expenses!$E20)*((MIN(DATE(YEAR((Z$2-0)),MONTH((Z$2-0)),1)+DAY(Expenses!$E20)-1,EOMONTH((Z$2-0),0)))&lt;=IF(Expenses!$F20="",DATE(9999,1,1),Expenses!$F20))+((MIN(EOMONTH((Z$2-0),0)+DAY(Expenses!$E20),EOMONTH((Z$2-0),1)))&gt;=(Z$2-0))*((MIN(EOMONTH((Z$2-0),0)+DAY(Expenses!$E20),EOMONTH((Z$2-0),1)))&lt;=(Z$3-0))*((MIN(EOMONTH((Z$2-0),0)+DAY(Expenses!$E20),EOMONTH((Z$2-0),1)))&gt;=Expenses!$E20)*((MIN(EOMONTH((Z$2-0),0)+DAY(Expenses!$E20),EOMONTH((Z$2-0),1)))&lt;=IF(Expenses!$F20="",DATE(9999,1,1),Expenses!$F20))+((MIN(EOMONTH((Z$2-0),1)+DAY(Expenses!$E20),EOMONTH((Z$2-0),2)))&gt;=(Z$2-0))*((MIN(EOMONTH((Z$2-0),1)+DAY(Expenses!$E20),EOMONTH((Z$2-0),2)))&lt;=(Z$3-0))*((MIN(EOMONTH((Z$2-0),1)+DAY(Expenses!$E20),EOMONTH((Z$2-0),2)))&gt;=Expenses!$E20)*((MIN(EOMONTH((Z$2-0),1)+DAY(Expenses!$E20),EOMONTH((Z$2-0),2)))&lt;=IF(Expenses!$F20="",DATE(9999,1,1),Expenses!$F20))),IF((Expenses!$E20&gt;=(Z$2-0))*(Expenses!$E20&lt;=(Z$3-0))=1,Expenses!$D20,0)))</f>
        <v/>
      </c>
      <c r="AA44" s="22">
        <f>IF(OR(Expenses!$D20="",Expenses!$E20=""),0,IF(Expenses!$C20="Monthly",Expenses!$D20*(((MIN(DATE(YEAR((AA$2-0)),MONTH((AA$2-0)),1)+DAY(Expenses!$E20)-1,EOMONTH((AA$2-0),0)))&gt;=(AA$2-0))*((MIN(DATE(YEAR((AA$2-0)),MONTH((AA$2-0)),1)+DAY(Expenses!$E20)-1,EOMONTH((AA$2-0),0)))&lt;=(AA$3-0))*((MIN(DATE(YEAR((AA$2-0)),MONTH((AA$2-0)),1)+DAY(Expenses!$E20)-1,EOMONTH((AA$2-0),0)))&gt;=Expenses!$E20)*((MIN(DATE(YEAR((AA$2-0)),MONTH((AA$2-0)),1)+DAY(Expenses!$E20)-1,EOMONTH((AA$2-0),0)))&lt;=IF(Expenses!$F20="",DATE(9999,1,1),Expenses!$F20))+((MIN(EOMONTH((AA$2-0),0)+DAY(Expenses!$E20),EOMONTH((AA$2-0),1)))&gt;=(AA$2-0))*((MIN(EOMONTH((AA$2-0),0)+DAY(Expenses!$E20),EOMONTH((AA$2-0),1)))&lt;=(AA$3-0))*((MIN(EOMONTH((AA$2-0),0)+DAY(Expenses!$E20),EOMONTH((AA$2-0),1)))&gt;=Expenses!$E20)*((MIN(EOMONTH((AA$2-0),0)+DAY(Expenses!$E20),EOMONTH((AA$2-0),1)))&lt;=IF(Expenses!$F20="",DATE(9999,1,1),Expenses!$F20))+((MIN(EOMONTH((AA$2-0),1)+DAY(Expenses!$E20),EOMONTH((AA$2-0),2)))&gt;=(AA$2-0))*((MIN(EOMONTH((AA$2-0),1)+DAY(Expenses!$E20),EOMONTH((AA$2-0),2)))&lt;=(AA$3-0))*((MIN(EOMONTH((AA$2-0),1)+DAY(Expenses!$E20),EOMONTH((AA$2-0),2)))&gt;=Expenses!$E20)*((MIN(EOMONTH((AA$2-0),1)+DAY(Expenses!$E20),EOMONTH((AA$2-0),2)))&lt;=IF(Expenses!$F20="",DATE(9999,1,1),Expenses!$F20))),IF((Expenses!$E20&gt;=(AA$2-0))*(Expenses!$E20&lt;=(AA$3-0))=1,Expenses!$D20,0)))</f>
        <v/>
      </c>
      <c r="AB44" s="22">
        <f>IF(OR(Expenses!$D20="",Expenses!$E20=""),0,IF(Expenses!$C20="Monthly",Expenses!$D20*(((MIN(DATE(YEAR((AB$2-0)),MONTH((AB$2-0)),1)+DAY(Expenses!$E20)-1,EOMONTH((AB$2-0),0)))&gt;=(AB$2-0))*((MIN(DATE(YEAR((AB$2-0)),MONTH((AB$2-0)),1)+DAY(Expenses!$E20)-1,EOMONTH((AB$2-0),0)))&lt;=(AB$3-0))*((MIN(DATE(YEAR((AB$2-0)),MONTH((AB$2-0)),1)+DAY(Expenses!$E20)-1,EOMONTH((AB$2-0),0)))&gt;=Expenses!$E20)*((MIN(DATE(YEAR((AB$2-0)),MONTH((AB$2-0)),1)+DAY(Expenses!$E20)-1,EOMONTH((AB$2-0),0)))&lt;=IF(Expenses!$F20="",DATE(9999,1,1),Expenses!$F20))+((MIN(EOMONTH((AB$2-0),0)+DAY(Expenses!$E20),EOMONTH((AB$2-0),1)))&gt;=(AB$2-0))*((MIN(EOMONTH((AB$2-0),0)+DAY(Expenses!$E20),EOMONTH((AB$2-0),1)))&lt;=(AB$3-0))*((MIN(EOMONTH((AB$2-0),0)+DAY(Expenses!$E20),EOMONTH((AB$2-0),1)))&gt;=Expenses!$E20)*((MIN(EOMONTH((AB$2-0),0)+DAY(Expenses!$E20),EOMONTH((AB$2-0),1)))&lt;=IF(Expenses!$F20="",DATE(9999,1,1),Expenses!$F20))+((MIN(EOMONTH((AB$2-0),1)+DAY(Expenses!$E20),EOMONTH((AB$2-0),2)))&gt;=(AB$2-0))*((MIN(EOMONTH((AB$2-0),1)+DAY(Expenses!$E20),EOMONTH((AB$2-0),2)))&lt;=(AB$3-0))*((MIN(EOMONTH((AB$2-0),1)+DAY(Expenses!$E20),EOMONTH((AB$2-0),2)))&gt;=Expenses!$E20)*((MIN(EOMONTH((AB$2-0),1)+DAY(Expenses!$E20),EOMONTH((AB$2-0),2)))&lt;=IF(Expenses!$F20="",DATE(9999,1,1),Expenses!$F20))),IF((Expenses!$E20&gt;=(AB$2-0))*(Expenses!$E20&lt;=(AB$3-0))=1,Expenses!$D20,0)))</f>
        <v/>
      </c>
    </row>
    <row r="45" ht="15" customHeight="1" s="23">
      <c r="A45" s="22">
        <f>IF(Expenses!$B21="","",Expenses!$B21)</f>
        <v/>
      </c>
      <c r="B45" s="22">
        <f>IF(Expenses!$A21="","",Expenses!$A21)</f>
        <v/>
      </c>
      <c r="C45" s="22">
        <f>IF(OR(Expenses!$D21="",Expenses!$E21=""),0,IF(Expenses!$C21="Monthly",Expenses!$D21*(((MIN(DATE(YEAR((C$2-0)),MONTH((C$2-0)),1)+DAY(Expenses!$E21)-1,EOMONTH((C$2-0),0)))&gt;=(C$2-0))*((MIN(DATE(YEAR((C$2-0)),MONTH((C$2-0)),1)+DAY(Expenses!$E21)-1,EOMONTH((C$2-0),0)))&lt;=(C$3-0))*((MIN(DATE(YEAR((C$2-0)),MONTH((C$2-0)),1)+DAY(Expenses!$E21)-1,EOMONTH((C$2-0),0)))&gt;=Expenses!$E21)*((MIN(DATE(YEAR((C$2-0)),MONTH((C$2-0)),1)+DAY(Expenses!$E21)-1,EOMONTH((C$2-0),0)))&lt;=IF(Expenses!$F21="",DATE(9999,1,1),Expenses!$F21))+((MIN(EOMONTH((C$2-0),0)+DAY(Expenses!$E21),EOMONTH((C$2-0),1)))&gt;=(C$2-0))*((MIN(EOMONTH((C$2-0),0)+DAY(Expenses!$E21),EOMONTH((C$2-0),1)))&lt;=(C$3-0))*((MIN(EOMONTH((C$2-0),0)+DAY(Expenses!$E21),EOMONTH((C$2-0),1)))&gt;=Expenses!$E21)*((MIN(EOMONTH((C$2-0),0)+DAY(Expenses!$E21),EOMONTH((C$2-0),1)))&lt;=IF(Expenses!$F21="",DATE(9999,1,1),Expenses!$F21))+((MIN(EOMONTH((C$2-0),1)+DAY(Expenses!$E21),EOMONTH((C$2-0),2)))&gt;=(C$2-0))*((MIN(EOMONTH((C$2-0),1)+DAY(Expenses!$E21),EOMONTH((C$2-0),2)))&lt;=(C$3-0))*((MIN(EOMONTH((C$2-0),1)+DAY(Expenses!$E21),EOMONTH((C$2-0),2)))&gt;=Expenses!$E21)*((MIN(EOMONTH((C$2-0),1)+DAY(Expenses!$E21),EOMONTH((C$2-0),2)))&lt;=IF(Expenses!$F21="",DATE(9999,1,1),Expenses!$F21))),IF((Expenses!$E21&gt;=(C$2-0))*(Expenses!$E21&lt;=(C$3-0))=1,Expenses!$D21,0)))</f>
        <v/>
      </c>
      <c r="D45" s="22">
        <f>IF(OR(Expenses!$D21="",Expenses!$E21=""),0,IF(Expenses!$C21="Monthly",Expenses!$D21*(((MIN(DATE(YEAR((D$2-0)),MONTH((D$2-0)),1)+DAY(Expenses!$E21)-1,EOMONTH((D$2-0),0)))&gt;=(D$2-0))*((MIN(DATE(YEAR((D$2-0)),MONTH((D$2-0)),1)+DAY(Expenses!$E21)-1,EOMONTH((D$2-0),0)))&lt;=(D$3-0))*((MIN(DATE(YEAR((D$2-0)),MONTH((D$2-0)),1)+DAY(Expenses!$E21)-1,EOMONTH((D$2-0),0)))&gt;=Expenses!$E21)*((MIN(DATE(YEAR((D$2-0)),MONTH((D$2-0)),1)+DAY(Expenses!$E21)-1,EOMONTH((D$2-0),0)))&lt;=IF(Expenses!$F21="",DATE(9999,1,1),Expenses!$F21))+((MIN(EOMONTH((D$2-0),0)+DAY(Expenses!$E21),EOMONTH((D$2-0),1)))&gt;=(D$2-0))*((MIN(EOMONTH((D$2-0),0)+DAY(Expenses!$E21),EOMONTH((D$2-0),1)))&lt;=(D$3-0))*((MIN(EOMONTH((D$2-0),0)+DAY(Expenses!$E21),EOMONTH((D$2-0),1)))&gt;=Expenses!$E21)*((MIN(EOMONTH((D$2-0),0)+DAY(Expenses!$E21),EOMONTH((D$2-0),1)))&lt;=IF(Expenses!$F21="",DATE(9999,1,1),Expenses!$F21))+((MIN(EOMONTH((D$2-0),1)+DAY(Expenses!$E21),EOMONTH((D$2-0),2)))&gt;=(D$2-0))*((MIN(EOMONTH((D$2-0),1)+DAY(Expenses!$E21),EOMONTH((D$2-0),2)))&lt;=(D$3-0))*((MIN(EOMONTH((D$2-0),1)+DAY(Expenses!$E21),EOMONTH((D$2-0),2)))&gt;=Expenses!$E21)*((MIN(EOMONTH((D$2-0),1)+DAY(Expenses!$E21),EOMONTH((D$2-0),2)))&lt;=IF(Expenses!$F21="",DATE(9999,1,1),Expenses!$F21))),IF((Expenses!$E21&gt;=(D$2-0))*(Expenses!$E21&lt;=(D$3-0))=1,Expenses!$D21,0)))</f>
        <v/>
      </c>
      <c r="E45" s="22">
        <f>IF(OR(Expenses!$D21="",Expenses!$E21=""),0,IF(Expenses!$C21="Monthly",Expenses!$D21*(((MIN(DATE(YEAR((E$2-0)),MONTH((E$2-0)),1)+DAY(Expenses!$E21)-1,EOMONTH((E$2-0),0)))&gt;=(E$2-0))*((MIN(DATE(YEAR((E$2-0)),MONTH((E$2-0)),1)+DAY(Expenses!$E21)-1,EOMONTH((E$2-0),0)))&lt;=(E$3-0))*((MIN(DATE(YEAR((E$2-0)),MONTH((E$2-0)),1)+DAY(Expenses!$E21)-1,EOMONTH((E$2-0),0)))&gt;=Expenses!$E21)*((MIN(DATE(YEAR((E$2-0)),MONTH((E$2-0)),1)+DAY(Expenses!$E21)-1,EOMONTH((E$2-0),0)))&lt;=IF(Expenses!$F21="",DATE(9999,1,1),Expenses!$F21))+((MIN(EOMONTH((E$2-0),0)+DAY(Expenses!$E21),EOMONTH((E$2-0),1)))&gt;=(E$2-0))*((MIN(EOMONTH((E$2-0),0)+DAY(Expenses!$E21),EOMONTH((E$2-0),1)))&lt;=(E$3-0))*((MIN(EOMONTH((E$2-0),0)+DAY(Expenses!$E21),EOMONTH((E$2-0),1)))&gt;=Expenses!$E21)*((MIN(EOMONTH((E$2-0),0)+DAY(Expenses!$E21),EOMONTH((E$2-0),1)))&lt;=IF(Expenses!$F21="",DATE(9999,1,1),Expenses!$F21))+((MIN(EOMONTH((E$2-0),1)+DAY(Expenses!$E21),EOMONTH((E$2-0),2)))&gt;=(E$2-0))*((MIN(EOMONTH((E$2-0),1)+DAY(Expenses!$E21),EOMONTH((E$2-0),2)))&lt;=(E$3-0))*((MIN(EOMONTH((E$2-0),1)+DAY(Expenses!$E21),EOMONTH((E$2-0),2)))&gt;=Expenses!$E21)*((MIN(EOMONTH((E$2-0),1)+DAY(Expenses!$E21),EOMONTH((E$2-0),2)))&lt;=IF(Expenses!$F21="",DATE(9999,1,1),Expenses!$F21))),IF((Expenses!$E21&gt;=(E$2-0))*(Expenses!$E21&lt;=(E$3-0))=1,Expenses!$D21,0)))</f>
        <v/>
      </c>
      <c r="F45" s="22">
        <f>IF(OR(Expenses!$D21="",Expenses!$E21=""),0,IF(Expenses!$C21="Monthly",Expenses!$D21*(((MIN(DATE(YEAR((F$2-0)),MONTH((F$2-0)),1)+DAY(Expenses!$E21)-1,EOMONTH((F$2-0),0)))&gt;=(F$2-0))*((MIN(DATE(YEAR((F$2-0)),MONTH((F$2-0)),1)+DAY(Expenses!$E21)-1,EOMONTH((F$2-0),0)))&lt;=(F$3-0))*((MIN(DATE(YEAR((F$2-0)),MONTH((F$2-0)),1)+DAY(Expenses!$E21)-1,EOMONTH((F$2-0),0)))&gt;=Expenses!$E21)*((MIN(DATE(YEAR((F$2-0)),MONTH((F$2-0)),1)+DAY(Expenses!$E21)-1,EOMONTH((F$2-0),0)))&lt;=IF(Expenses!$F21="",DATE(9999,1,1),Expenses!$F21))+((MIN(EOMONTH((F$2-0),0)+DAY(Expenses!$E21),EOMONTH((F$2-0),1)))&gt;=(F$2-0))*((MIN(EOMONTH((F$2-0),0)+DAY(Expenses!$E21),EOMONTH((F$2-0),1)))&lt;=(F$3-0))*((MIN(EOMONTH((F$2-0),0)+DAY(Expenses!$E21),EOMONTH((F$2-0),1)))&gt;=Expenses!$E21)*((MIN(EOMONTH((F$2-0),0)+DAY(Expenses!$E21),EOMONTH((F$2-0),1)))&lt;=IF(Expenses!$F21="",DATE(9999,1,1),Expenses!$F21))+((MIN(EOMONTH((F$2-0),1)+DAY(Expenses!$E21),EOMONTH((F$2-0),2)))&gt;=(F$2-0))*((MIN(EOMONTH((F$2-0),1)+DAY(Expenses!$E21),EOMONTH((F$2-0),2)))&lt;=(F$3-0))*((MIN(EOMONTH((F$2-0),1)+DAY(Expenses!$E21),EOMONTH((F$2-0),2)))&gt;=Expenses!$E21)*((MIN(EOMONTH((F$2-0),1)+DAY(Expenses!$E21),EOMONTH((F$2-0),2)))&lt;=IF(Expenses!$F21="",DATE(9999,1,1),Expenses!$F21))),IF((Expenses!$E21&gt;=(F$2-0))*(Expenses!$E21&lt;=(F$3-0))=1,Expenses!$D21,0)))</f>
        <v/>
      </c>
      <c r="G45" s="22">
        <f>IF(OR(Expenses!$D21="",Expenses!$E21=""),0,IF(Expenses!$C21="Monthly",Expenses!$D21*(((MIN(DATE(YEAR((G$2-0)),MONTH((G$2-0)),1)+DAY(Expenses!$E21)-1,EOMONTH((G$2-0),0)))&gt;=(G$2-0))*((MIN(DATE(YEAR((G$2-0)),MONTH((G$2-0)),1)+DAY(Expenses!$E21)-1,EOMONTH((G$2-0),0)))&lt;=(G$3-0))*((MIN(DATE(YEAR((G$2-0)),MONTH((G$2-0)),1)+DAY(Expenses!$E21)-1,EOMONTH((G$2-0),0)))&gt;=Expenses!$E21)*((MIN(DATE(YEAR((G$2-0)),MONTH((G$2-0)),1)+DAY(Expenses!$E21)-1,EOMONTH((G$2-0),0)))&lt;=IF(Expenses!$F21="",DATE(9999,1,1),Expenses!$F21))+((MIN(EOMONTH((G$2-0),0)+DAY(Expenses!$E21),EOMONTH((G$2-0),1)))&gt;=(G$2-0))*((MIN(EOMONTH((G$2-0),0)+DAY(Expenses!$E21),EOMONTH((G$2-0),1)))&lt;=(G$3-0))*((MIN(EOMONTH((G$2-0),0)+DAY(Expenses!$E21),EOMONTH((G$2-0),1)))&gt;=Expenses!$E21)*((MIN(EOMONTH((G$2-0),0)+DAY(Expenses!$E21),EOMONTH((G$2-0),1)))&lt;=IF(Expenses!$F21="",DATE(9999,1,1),Expenses!$F21))+((MIN(EOMONTH((G$2-0),1)+DAY(Expenses!$E21),EOMONTH((G$2-0),2)))&gt;=(G$2-0))*((MIN(EOMONTH((G$2-0),1)+DAY(Expenses!$E21),EOMONTH((G$2-0),2)))&lt;=(G$3-0))*((MIN(EOMONTH((G$2-0),1)+DAY(Expenses!$E21),EOMONTH((G$2-0),2)))&gt;=Expenses!$E21)*((MIN(EOMONTH((G$2-0),1)+DAY(Expenses!$E21),EOMONTH((G$2-0),2)))&lt;=IF(Expenses!$F21="",DATE(9999,1,1),Expenses!$F21))),IF((Expenses!$E21&gt;=(G$2-0))*(Expenses!$E21&lt;=(G$3-0))=1,Expenses!$D21,0)))</f>
        <v/>
      </c>
      <c r="H45" s="22">
        <f>IF(OR(Expenses!$D21="",Expenses!$E21=""),0,IF(Expenses!$C21="Monthly",Expenses!$D21*(((MIN(DATE(YEAR((H$2-0)),MONTH((H$2-0)),1)+DAY(Expenses!$E21)-1,EOMONTH((H$2-0),0)))&gt;=(H$2-0))*((MIN(DATE(YEAR((H$2-0)),MONTH((H$2-0)),1)+DAY(Expenses!$E21)-1,EOMONTH((H$2-0),0)))&lt;=(H$3-0))*((MIN(DATE(YEAR((H$2-0)),MONTH((H$2-0)),1)+DAY(Expenses!$E21)-1,EOMONTH((H$2-0),0)))&gt;=Expenses!$E21)*((MIN(DATE(YEAR((H$2-0)),MONTH((H$2-0)),1)+DAY(Expenses!$E21)-1,EOMONTH((H$2-0),0)))&lt;=IF(Expenses!$F21="",DATE(9999,1,1),Expenses!$F21))+((MIN(EOMONTH((H$2-0),0)+DAY(Expenses!$E21),EOMONTH((H$2-0),1)))&gt;=(H$2-0))*((MIN(EOMONTH((H$2-0),0)+DAY(Expenses!$E21),EOMONTH((H$2-0),1)))&lt;=(H$3-0))*((MIN(EOMONTH((H$2-0),0)+DAY(Expenses!$E21),EOMONTH((H$2-0),1)))&gt;=Expenses!$E21)*((MIN(EOMONTH((H$2-0),0)+DAY(Expenses!$E21),EOMONTH((H$2-0),1)))&lt;=IF(Expenses!$F21="",DATE(9999,1,1),Expenses!$F21))+((MIN(EOMONTH((H$2-0),1)+DAY(Expenses!$E21),EOMONTH((H$2-0),2)))&gt;=(H$2-0))*((MIN(EOMONTH((H$2-0),1)+DAY(Expenses!$E21),EOMONTH((H$2-0),2)))&lt;=(H$3-0))*((MIN(EOMONTH((H$2-0),1)+DAY(Expenses!$E21),EOMONTH((H$2-0),2)))&gt;=Expenses!$E21)*((MIN(EOMONTH((H$2-0),1)+DAY(Expenses!$E21),EOMONTH((H$2-0),2)))&lt;=IF(Expenses!$F21="",DATE(9999,1,1),Expenses!$F21))),IF((Expenses!$E21&gt;=(H$2-0))*(Expenses!$E21&lt;=(H$3-0))=1,Expenses!$D21,0)))</f>
        <v/>
      </c>
      <c r="I45" s="22">
        <f>IF(OR(Expenses!$D21="",Expenses!$E21=""),0,IF(Expenses!$C21="Monthly",Expenses!$D21*(((MIN(DATE(YEAR((I$2-0)),MONTH((I$2-0)),1)+DAY(Expenses!$E21)-1,EOMONTH((I$2-0),0)))&gt;=(I$2-0))*((MIN(DATE(YEAR((I$2-0)),MONTH((I$2-0)),1)+DAY(Expenses!$E21)-1,EOMONTH((I$2-0),0)))&lt;=(I$3-0))*((MIN(DATE(YEAR((I$2-0)),MONTH((I$2-0)),1)+DAY(Expenses!$E21)-1,EOMONTH((I$2-0),0)))&gt;=Expenses!$E21)*((MIN(DATE(YEAR((I$2-0)),MONTH((I$2-0)),1)+DAY(Expenses!$E21)-1,EOMONTH((I$2-0),0)))&lt;=IF(Expenses!$F21="",DATE(9999,1,1),Expenses!$F21))+((MIN(EOMONTH((I$2-0),0)+DAY(Expenses!$E21),EOMONTH((I$2-0),1)))&gt;=(I$2-0))*((MIN(EOMONTH((I$2-0),0)+DAY(Expenses!$E21),EOMONTH((I$2-0),1)))&lt;=(I$3-0))*((MIN(EOMONTH((I$2-0),0)+DAY(Expenses!$E21),EOMONTH((I$2-0),1)))&gt;=Expenses!$E21)*((MIN(EOMONTH((I$2-0),0)+DAY(Expenses!$E21),EOMONTH((I$2-0),1)))&lt;=IF(Expenses!$F21="",DATE(9999,1,1),Expenses!$F21))+((MIN(EOMONTH((I$2-0),1)+DAY(Expenses!$E21),EOMONTH((I$2-0),2)))&gt;=(I$2-0))*((MIN(EOMONTH((I$2-0),1)+DAY(Expenses!$E21),EOMONTH((I$2-0),2)))&lt;=(I$3-0))*((MIN(EOMONTH((I$2-0),1)+DAY(Expenses!$E21),EOMONTH((I$2-0),2)))&gt;=Expenses!$E21)*((MIN(EOMONTH((I$2-0),1)+DAY(Expenses!$E21),EOMONTH((I$2-0),2)))&lt;=IF(Expenses!$F21="",DATE(9999,1,1),Expenses!$F21))),IF((Expenses!$E21&gt;=(I$2-0))*(Expenses!$E21&lt;=(I$3-0))=1,Expenses!$D21,0)))</f>
        <v/>
      </c>
      <c r="J45" s="22">
        <f>IF(OR(Expenses!$D21="",Expenses!$E21=""),0,IF(Expenses!$C21="Monthly",Expenses!$D21*(((MIN(DATE(YEAR((J$2-0)),MONTH((J$2-0)),1)+DAY(Expenses!$E21)-1,EOMONTH((J$2-0),0)))&gt;=(J$2-0))*((MIN(DATE(YEAR((J$2-0)),MONTH((J$2-0)),1)+DAY(Expenses!$E21)-1,EOMONTH((J$2-0),0)))&lt;=(J$3-0))*((MIN(DATE(YEAR((J$2-0)),MONTH((J$2-0)),1)+DAY(Expenses!$E21)-1,EOMONTH((J$2-0),0)))&gt;=Expenses!$E21)*((MIN(DATE(YEAR((J$2-0)),MONTH((J$2-0)),1)+DAY(Expenses!$E21)-1,EOMONTH((J$2-0),0)))&lt;=IF(Expenses!$F21="",DATE(9999,1,1),Expenses!$F21))+((MIN(EOMONTH((J$2-0),0)+DAY(Expenses!$E21),EOMONTH((J$2-0),1)))&gt;=(J$2-0))*((MIN(EOMONTH((J$2-0),0)+DAY(Expenses!$E21),EOMONTH((J$2-0),1)))&lt;=(J$3-0))*((MIN(EOMONTH((J$2-0),0)+DAY(Expenses!$E21),EOMONTH((J$2-0),1)))&gt;=Expenses!$E21)*((MIN(EOMONTH((J$2-0),0)+DAY(Expenses!$E21),EOMONTH((J$2-0),1)))&lt;=IF(Expenses!$F21="",DATE(9999,1,1),Expenses!$F21))+((MIN(EOMONTH((J$2-0),1)+DAY(Expenses!$E21),EOMONTH((J$2-0),2)))&gt;=(J$2-0))*((MIN(EOMONTH((J$2-0),1)+DAY(Expenses!$E21),EOMONTH((J$2-0),2)))&lt;=(J$3-0))*((MIN(EOMONTH((J$2-0),1)+DAY(Expenses!$E21),EOMONTH((J$2-0),2)))&gt;=Expenses!$E21)*((MIN(EOMONTH((J$2-0),1)+DAY(Expenses!$E21),EOMONTH((J$2-0),2)))&lt;=IF(Expenses!$F21="",DATE(9999,1,1),Expenses!$F21))),IF((Expenses!$E21&gt;=(J$2-0))*(Expenses!$E21&lt;=(J$3-0))=1,Expenses!$D21,0)))</f>
        <v/>
      </c>
      <c r="K45" s="22">
        <f>IF(OR(Expenses!$D21="",Expenses!$E21=""),0,IF(Expenses!$C21="Monthly",Expenses!$D21*(((MIN(DATE(YEAR((K$2-0)),MONTH((K$2-0)),1)+DAY(Expenses!$E21)-1,EOMONTH((K$2-0),0)))&gt;=(K$2-0))*((MIN(DATE(YEAR((K$2-0)),MONTH((K$2-0)),1)+DAY(Expenses!$E21)-1,EOMONTH((K$2-0),0)))&lt;=(K$3-0))*((MIN(DATE(YEAR((K$2-0)),MONTH((K$2-0)),1)+DAY(Expenses!$E21)-1,EOMONTH((K$2-0),0)))&gt;=Expenses!$E21)*((MIN(DATE(YEAR((K$2-0)),MONTH((K$2-0)),1)+DAY(Expenses!$E21)-1,EOMONTH((K$2-0),0)))&lt;=IF(Expenses!$F21="",DATE(9999,1,1),Expenses!$F21))+((MIN(EOMONTH((K$2-0),0)+DAY(Expenses!$E21),EOMONTH((K$2-0),1)))&gt;=(K$2-0))*((MIN(EOMONTH((K$2-0),0)+DAY(Expenses!$E21),EOMONTH((K$2-0),1)))&lt;=(K$3-0))*((MIN(EOMONTH((K$2-0),0)+DAY(Expenses!$E21),EOMONTH((K$2-0),1)))&gt;=Expenses!$E21)*((MIN(EOMONTH((K$2-0),0)+DAY(Expenses!$E21),EOMONTH((K$2-0),1)))&lt;=IF(Expenses!$F21="",DATE(9999,1,1),Expenses!$F21))+((MIN(EOMONTH((K$2-0),1)+DAY(Expenses!$E21),EOMONTH((K$2-0),2)))&gt;=(K$2-0))*((MIN(EOMONTH((K$2-0),1)+DAY(Expenses!$E21),EOMONTH((K$2-0),2)))&lt;=(K$3-0))*((MIN(EOMONTH((K$2-0),1)+DAY(Expenses!$E21),EOMONTH((K$2-0),2)))&gt;=Expenses!$E21)*((MIN(EOMONTH((K$2-0),1)+DAY(Expenses!$E21),EOMONTH((K$2-0),2)))&lt;=IF(Expenses!$F21="",DATE(9999,1,1),Expenses!$F21))),IF((Expenses!$E21&gt;=(K$2-0))*(Expenses!$E21&lt;=(K$3-0))=1,Expenses!$D21,0)))</f>
        <v/>
      </c>
      <c r="L45" s="22">
        <f>IF(OR(Expenses!$D21="",Expenses!$E21=""),0,IF(Expenses!$C21="Monthly",Expenses!$D21*(((MIN(DATE(YEAR((L$2-0)),MONTH((L$2-0)),1)+DAY(Expenses!$E21)-1,EOMONTH((L$2-0),0)))&gt;=(L$2-0))*((MIN(DATE(YEAR((L$2-0)),MONTH((L$2-0)),1)+DAY(Expenses!$E21)-1,EOMONTH((L$2-0),0)))&lt;=(L$3-0))*((MIN(DATE(YEAR((L$2-0)),MONTH((L$2-0)),1)+DAY(Expenses!$E21)-1,EOMONTH((L$2-0),0)))&gt;=Expenses!$E21)*((MIN(DATE(YEAR((L$2-0)),MONTH((L$2-0)),1)+DAY(Expenses!$E21)-1,EOMONTH((L$2-0),0)))&lt;=IF(Expenses!$F21="",DATE(9999,1,1),Expenses!$F21))+((MIN(EOMONTH((L$2-0),0)+DAY(Expenses!$E21),EOMONTH((L$2-0),1)))&gt;=(L$2-0))*((MIN(EOMONTH((L$2-0),0)+DAY(Expenses!$E21),EOMONTH((L$2-0),1)))&lt;=(L$3-0))*((MIN(EOMONTH((L$2-0),0)+DAY(Expenses!$E21),EOMONTH((L$2-0),1)))&gt;=Expenses!$E21)*((MIN(EOMONTH((L$2-0),0)+DAY(Expenses!$E21),EOMONTH((L$2-0),1)))&lt;=IF(Expenses!$F21="",DATE(9999,1,1),Expenses!$F21))+((MIN(EOMONTH((L$2-0),1)+DAY(Expenses!$E21),EOMONTH((L$2-0),2)))&gt;=(L$2-0))*((MIN(EOMONTH((L$2-0),1)+DAY(Expenses!$E21),EOMONTH((L$2-0),2)))&lt;=(L$3-0))*((MIN(EOMONTH((L$2-0),1)+DAY(Expenses!$E21),EOMONTH((L$2-0),2)))&gt;=Expenses!$E21)*((MIN(EOMONTH((L$2-0),1)+DAY(Expenses!$E21),EOMONTH((L$2-0),2)))&lt;=IF(Expenses!$F21="",DATE(9999,1,1),Expenses!$F21))),IF((Expenses!$E21&gt;=(L$2-0))*(Expenses!$E21&lt;=(L$3-0))=1,Expenses!$D21,0)))</f>
        <v/>
      </c>
      <c r="M45" s="22">
        <f>IF(OR(Expenses!$D21="",Expenses!$E21=""),0,IF(Expenses!$C21="Monthly",Expenses!$D21*(((MIN(DATE(YEAR((M$2-0)),MONTH((M$2-0)),1)+DAY(Expenses!$E21)-1,EOMONTH((M$2-0),0)))&gt;=(M$2-0))*((MIN(DATE(YEAR((M$2-0)),MONTH((M$2-0)),1)+DAY(Expenses!$E21)-1,EOMONTH((M$2-0),0)))&lt;=(M$3-0))*((MIN(DATE(YEAR((M$2-0)),MONTH((M$2-0)),1)+DAY(Expenses!$E21)-1,EOMONTH((M$2-0),0)))&gt;=Expenses!$E21)*((MIN(DATE(YEAR((M$2-0)),MONTH((M$2-0)),1)+DAY(Expenses!$E21)-1,EOMONTH((M$2-0),0)))&lt;=IF(Expenses!$F21="",DATE(9999,1,1),Expenses!$F21))+((MIN(EOMONTH((M$2-0),0)+DAY(Expenses!$E21),EOMONTH((M$2-0),1)))&gt;=(M$2-0))*((MIN(EOMONTH((M$2-0),0)+DAY(Expenses!$E21),EOMONTH((M$2-0),1)))&lt;=(M$3-0))*((MIN(EOMONTH((M$2-0),0)+DAY(Expenses!$E21),EOMONTH((M$2-0),1)))&gt;=Expenses!$E21)*((MIN(EOMONTH((M$2-0),0)+DAY(Expenses!$E21),EOMONTH((M$2-0),1)))&lt;=IF(Expenses!$F21="",DATE(9999,1,1),Expenses!$F21))+((MIN(EOMONTH((M$2-0),1)+DAY(Expenses!$E21),EOMONTH((M$2-0),2)))&gt;=(M$2-0))*((MIN(EOMONTH((M$2-0),1)+DAY(Expenses!$E21),EOMONTH((M$2-0),2)))&lt;=(M$3-0))*((MIN(EOMONTH((M$2-0),1)+DAY(Expenses!$E21),EOMONTH((M$2-0),2)))&gt;=Expenses!$E21)*((MIN(EOMONTH((M$2-0),1)+DAY(Expenses!$E21),EOMONTH((M$2-0),2)))&lt;=IF(Expenses!$F21="",DATE(9999,1,1),Expenses!$F21))),IF((Expenses!$E21&gt;=(M$2-0))*(Expenses!$E21&lt;=(M$3-0))=1,Expenses!$D21,0)))</f>
        <v/>
      </c>
      <c r="N45" s="22">
        <f>IF(OR(Expenses!$D21="",Expenses!$E21=""),0,IF(Expenses!$C21="Monthly",Expenses!$D21*(((MIN(DATE(YEAR((N$2-0)),MONTH((N$2-0)),1)+DAY(Expenses!$E21)-1,EOMONTH((N$2-0),0)))&gt;=(N$2-0))*((MIN(DATE(YEAR((N$2-0)),MONTH((N$2-0)),1)+DAY(Expenses!$E21)-1,EOMONTH((N$2-0),0)))&lt;=(N$3-0))*((MIN(DATE(YEAR((N$2-0)),MONTH((N$2-0)),1)+DAY(Expenses!$E21)-1,EOMONTH((N$2-0),0)))&gt;=Expenses!$E21)*((MIN(DATE(YEAR((N$2-0)),MONTH((N$2-0)),1)+DAY(Expenses!$E21)-1,EOMONTH((N$2-0),0)))&lt;=IF(Expenses!$F21="",DATE(9999,1,1),Expenses!$F21))+((MIN(EOMONTH((N$2-0),0)+DAY(Expenses!$E21),EOMONTH((N$2-0),1)))&gt;=(N$2-0))*((MIN(EOMONTH((N$2-0),0)+DAY(Expenses!$E21),EOMONTH((N$2-0),1)))&lt;=(N$3-0))*((MIN(EOMONTH((N$2-0),0)+DAY(Expenses!$E21),EOMONTH((N$2-0),1)))&gt;=Expenses!$E21)*((MIN(EOMONTH((N$2-0),0)+DAY(Expenses!$E21),EOMONTH((N$2-0),1)))&lt;=IF(Expenses!$F21="",DATE(9999,1,1),Expenses!$F21))+((MIN(EOMONTH((N$2-0),1)+DAY(Expenses!$E21),EOMONTH((N$2-0),2)))&gt;=(N$2-0))*((MIN(EOMONTH((N$2-0),1)+DAY(Expenses!$E21),EOMONTH((N$2-0),2)))&lt;=(N$3-0))*((MIN(EOMONTH((N$2-0),1)+DAY(Expenses!$E21),EOMONTH((N$2-0),2)))&gt;=Expenses!$E21)*((MIN(EOMONTH((N$2-0),1)+DAY(Expenses!$E21),EOMONTH((N$2-0),2)))&lt;=IF(Expenses!$F21="",DATE(9999,1,1),Expenses!$F21))),IF((Expenses!$E21&gt;=(N$2-0))*(Expenses!$E21&lt;=(N$3-0))=1,Expenses!$D21,0)))</f>
        <v/>
      </c>
      <c r="O45" s="22">
        <f>IF(OR(Expenses!$D21="",Expenses!$E21=""),0,IF(Expenses!$C21="Monthly",Expenses!$D21*(((MIN(DATE(YEAR((O$2-0)),MONTH((O$2-0)),1)+DAY(Expenses!$E21)-1,EOMONTH((O$2-0),0)))&gt;=(O$2-0))*((MIN(DATE(YEAR((O$2-0)),MONTH((O$2-0)),1)+DAY(Expenses!$E21)-1,EOMONTH((O$2-0),0)))&lt;=(O$3-0))*((MIN(DATE(YEAR((O$2-0)),MONTH((O$2-0)),1)+DAY(Expenses!$E21)-1,EOMONTH((O$2-0),0)))&gt;=Expenses!$E21)*((MIN(DATE(YEAR((O$2-0)),MONTH((O$2-0)),1)+DAY(Expenses!$E21)-1,EOMONTH((O$2-0),0)))&lt;=IF(Expenses!$F21="",DATE(9999,1,1),Expenses!$F21))+((MIN(EOMONTH((O$2-0),0)+DAY(Expenses!$E21),EOMONTH((O$2-0),1)))&gt;=(O$2-0))*((MIN(EOMONTH((O$2-0),0)+DAY(Expenses!$E21),EOMONTH((O$2-0),1)))&lt;=(O$3-0))*((MIN(EOMONTH((O$2-0),0)+DAY(Expenses!$E21),EOMONTH((O$2-0),1)))&gt;=Expenses!$E21)*((MIN(EOMONTH((O$2-0),0)+DAY(Expenses!$E21),EOMONTH((O$2-0),1)))&lt;=IF(Expenses!$F21="",DATE(9999,1,1),Expenses!$F21))+((MIN(EOMONTH((O$2-0),1)+DAY(Expenses!$E21),EOMONTH((O$2-0),2)))&gt;=(O$2-0))*((MIN(EOMONTH((O$2-0),1)+DAY(Expenses!$E21),EOMONTH((O$2-0),2)))&lt;=(O$3-0))*((MIN(EOMONTH((O$2-0),1)+DAY(Expenses!$E21),EOMONTH((O$2-0),2)))&gt;=Expenses!$E21)*((MIN(EOMONTH((O$2-0),1)+DAY(Expenses!$E21),EOMONTH((O$2-0),2)))&lt;=IF(Expenses!$F21="",DATE(9999,1,1),Expenses!$F21))),IF((Expenses!$E21&gt;=(O$2-0))*(Expenses!$E21&lt;=(O$3-0))=1,Expenses!$D21,0)))</f>
        <v/>
      </c>
      <c r="Q45" s="22">
        <f>IF(OR(Expenses!$D21="",Expenses!$E21=""),0,IF(Expenses!$C21="Monthly",Expenses!$D21*(((MIN(DATE(YEAR((Q$2-0)),MONTH((Q$2-0)),1)+DAY(Expenses!$E21)-1,EOMONTH((Q$2-0),0)))&gt;=(Q$2-0))*((MIN(DATE(YEAR((Q$2-0)),MONTH((Q$2-0)),1)+DAY(Expenses!$E21)-1,EOMONTH((Q$2-0),0)))&lt;=(Q$3-0))*((MIN(DATE(YEAR((Q$2-0)),MONTH((Q$2-0)),1)+DAY(Expenses!$E21)-1,EOMONTH((Q$2-0),0)))&gt;=Expenses!$E21)*((MIN(DATE(YEAR((Q$2-0)),MONTH((Q$2-0)),1)+DAY(Expenses!$E21)-1,EOMONTH((Q$2-0),0)))&lt;=IF(Expenses!$F21="",DATE(9999,1,1),Expenses!$F21))+((MIN(EOMONTH((Q$2-0),0)+DAY(Expenses!$E21),EOMONTH((Q$2-0),1)))&gt;=(Q$2-0))*((MIN(EOMONTH((Q$2-0),0)+DAY(Expenses!$E21),EOMONTH((Q$2-0),1)))&lt;=(Q$3-0))*((MIN(EOMONTH((Q$2-0),0)+DAY(Expenses!$E21),EOMONTH((Q$2-0),1)))&gt;=Expenses!$E21)*((MIN(EOMONTH((Q$2-0),0)+DAY(Expenses!$E21),EOMONTH((Q$2-0),1)))&lt;=IF(Expenses!$F21="",DATE(9999,1,1),Expenses!$F21))+((MIN(EOMONTH((Q$2-0),1)+DAY(Expenses!$E21),EOMONTH((Q$2-0),2)))&gt;=(Q$2-0))*((MIN(EOMONTH((Q$2-0),1)+DAY(Expenses!$E21),EOMONTH((Q$2-0),2)))&lt;=(Q$3-0))*((MIN(EOMONTH((Q$2-0),1)+DAY(Expenses!$E21),EOMONTH((Q$2-0),2)))&gt;=Expenses!$E21)*((MIN(EOMONTH((Q$2-0),1)+DAY(Expenses!$E21),EOMONTH((Q$2-0),2)))&lt;=IF(Expenses!$F21="",DATE(9999,1,1),Expenses!$F21))),IF((Expenses!$E21&gt;=(Q$2-0))*(Expenses!$E21&lt;=(Q$3-0))=1,Expenses!$D21,0)))</f>
        <v/>
      </c>
      <c r="R45" s="22">
        <f>IF(OR(Expenses!$D21="",Expenses!$E21=""),0,IF(Expenses!$C21="Monthly",Expenses!$D21*(((MIN(DATE(YEAR((R$2-0)),MONTH((R$2-0)),1)+DAY(Expenses!$E21)-1,EOMONTH((R$2-0),0)))&gt;=(R$2-0))*((MIN(DATE(YEAR((R$2-0)),MONTH((R$2-0)),1)+DAY(Expenses!$E21)-1,EOMONTH((R$2-0),0)))&lt;=(R$3-0))*((MIN(DATE(YEAR((R$2-0)),MONTH((R$2-0)),1)+DAY(Expenses!$E21)-1,EOMONTH((R$2-0),0)))&gt;=Expenses!$E21)*((MIN(DATE(YEAR((R$2-0)),MONTH((R$2-0)),1)+DAY(Expenses!$E21)-1,EOMONTH((R$2-0),0)))&lt;=IF(Expenses!$F21="",DATE(9999,1,1),Expenses!$F21))+((MIN(EOMONTH((R$2-0),0)+DAY(Expenses!$E21),EOMONTH((R$2-0),1)))&gt;=(R$2-0))*((MIN(EOMONTH((R$2-0),0)+DAY(Expenses!$E21),EOMONTH((R$2-0),1)))&lt;=(R$3-0))*((MIN(EOMONTH((R$2-0),0)+DAY(Expenses!$E21),EOMONTH((R$2-0),1)))&gt;=Expenses!$E21)*((MIN(EOMONTH((R$2-0),0)+DAY(Expenses!$E21),EOMONTH((R$2-0),1)))&lt;=IF(Expenses!$F21="",DATE(9999,1,1),Expenses!$F21))+((MIN(EOMONTH((R$2-0),1)+DAY(Expenses!$E21),EOMONTH((R$2-0),2)))&gt;=(R$2-0))*((MIN(EOMONTH((R$2-0),1)+DAY(Expenses!$E21),EOMONTH((R$2-0),2)))&lt;=(R$3-0))*((MIN(EOMONTH((R$2-0),1)+DAY(Expenses!$E21),EOMONTH((R$2-0),2)))&gt;=Expenses!$E21)*((MIN(EOMONTH((R$2-0),1)+DAY(Expenses!$E21),EOMONTH((R$2-0),2)))&lt;=IF(Expenses!$F21="",DATE(9999,1,1),Expenses!$F21))),IF((Expenses!$E21&gt;=(R$2-0))*(Expenses!$E21&lt;=(R$3-0))=1,Expenses!$D21,0)))</f>
        <v/>
      </c>
      <c r="S45" s="22">
        <f>IF(OR(Expenses!$D21="",Expenses!$E21=""),0,IF(Expenses!$C21="Monthly",Expenses!$D21*(((MIN(DATE(YEAR((S$2-0)),MONTH((S$2-0)),1)+DAY(Expenses!$E21)-1,EOMONTH((S$2-0),0)))&gt;=(S$2-0))*((MIN(DATE(YEAR((S$2-0)),MONTH((S$2-0)),1)+DAY(Expenses!$E21)-1,EOMONTH((S$2-0),0)))&lt;=(S$3-0))*((MIN(DATE(YEAR((S$2-0)),MONTH((S$2-0)),1)+DAY(Expenses!$E21)-1,EOMONTH((S$2-0),0)))&gt;=Expenses!$E21)*((MIN(DATE(YEAR((S$2-0)),MONTH((S$2-0)),1)+DAY(Expenses!$E21)-1,EOMONTH((S$2-0),0)))&lt;=IF(Expenses!$F21="",DATE(9999,1,1),Expenses!$F21))+((MIN(EOMONTH((S$2-0),0)+DAY(Expenses!$E21),EOMONTH((S$2-0),1)))&gt;=(S$2-0))*((MIN(EOMONTH((S$2-0),0)+DAY(Expenses!$E21),EOMONTH((S$2-0),1)))&lt;=(S$3-0))*((MIN(EOMONTH((S$2-0),0)+DAY(Expenses!$E21),EOMONTH((S$2-0),1)))&gt;=Expenses!$E21)*((MIN(EOMONTH((S$2-0),0)+DAY(Expenses!$E21),EOMONTH((S$2-0),1)))&lt;=IF(Expenses!$F21="",DATE(9999,1,1),Expenses!$F21))+((MIN(EOMONTH((S$2-0),1)+DAY(Expenses!$E21),EOMONTH((S$2-0),2)))&gt;=(S$2-0))*((MIN(EOMONTH((S$2-0),1)+DAY(Expenses!$E21),EOMONTH((S$2-0),2)))&lt;=(S$3-0))*((MIN(EOMONTH((S$2-0),1)+DAY(Expenses!$E21),EOMONTH((S$2-0),2)))&gt;=Expenses!$E21)*((MIN(EOMONTH((S$2-0),1)+DAY(Expenses!$E21),EOMONTH((S$2-0),2)))&lt;=IF(Expenses!$F21="",DATE(9999,1,1),Expenses!$F21))),IF((Expenses!$E21&gt;=(S$2-0))*(Expenses!$E21&lt;=(S$3-0))=1,Expenses!$D21,0)))</f>
        <v/>
      </c>
      <c r="T45" s="22">
        <f>IF(OR(Expenses!$D21="",Expenses!$E21=""),0,IF(Expenses!$C21="Monthly",Expenses!$D21*(((MIN(DATE(YEAR((T$2-0)),MONTH((T$2-0)),1)+DAY(Expenses!$E21)-1,EOMONTH((T$2-0),0)))&gt;=(T$2-0))*((MIN(DATE(YEAR((T$2-0)),MONTH((T$2-0)),1)+DAY(Expenses!$E21)-1,EOMONTH((T$2-0),0)))&lt;=(T$3-0))*((MIN(DATE(YEAR((T$2-0)),MONTH((T$2-0)),1)+DAY(Expenses!$E21)-1,EOMONTH((T$2-0),0)))&gt;=Expenses!$E21)*((MIN(DATE(YEAR((T$2-0)),MONTH((T$2-0)),1)+DAY(Expenses!$E21)-1,EOMONTH((T$2-0),0)))&lt;=IF(Expenses!$F21="",DATE(9999,1,1),Expenses!$F21))+((MIN(EOMONTH((T$2-0),0)+DAY(Expenses!$E21),EOMONTH((T$2-0),1)))&gt;=(T$2-0))*((MIN(EOMONTH((T$2-0),0)+DAY(Expenses!$E21),EOMONTH((T$2-0),1)))&lt;=(T$3-0))*((MIN(EOMONTH((T$2-0),0)+DAY(Expenses!$E21),EOMONTH((T$2-0),1)))&gt;=Expenses!$E21)*((MIN(EOMONTH((T$2-0),0)+DAY(Expenses!$E21),EOMONTH((T$2-0),1)))&lt;=IF(Expenses!$F21="",DATE(9999,1,1),Expenses!$F21))+((MIN(EOMONTH((T$2-0),1)+DAY(Expenses!$E21),EOMONTH((T$2-0),2)))&gt;=(T$2-0))*((MIN(EOMONTH((T$2-0),1)+DAY(Expenses!$E21),EOMONTH((T$2-0),2)))&lt;=(T$3-0))*((MIN(EOMONTH((T$2-0),1)+DAY(Expenses!$E21),EOMONTH((T$2-0),2)))&gt;=Expenses!$E21)*((MIN(EOMONTH((T$2-0),1)+DAY(Expenses!$E21),EOMONTH((T$2-0),2)))&lt;=IF(Expenses!$F21="",DATE(9999,1,1),Expenses!$F21))),IF((Expenses!$E21&gt;=(T$2-0))*(Expenses!$E21&lt;=(T$3-0))=1,Expenses!$D21,0)))</f>
        <v/>
      </c>
      <c r="U45" s="22">
        <f>IF(OR(Expenses!$D21="",Expenses!$E21=""),0,IF(Expenses!$C21="Monthly",Expenses!$D21*(((MIN(DATE(YEAR((U$2-0)),MONTH((U$2-0)),1)+DAY(Expenses!$E21)-1,EOMONTH((U$2-0),0)))&gt;=(U$2-0))*((MIN(DATE(YEAR((U$2-0)),MONTH((U$2-0)),1)+DAY(Expenses!$E21)-1,EOMONTH((U$2-0),0)))&lt;=(U$3-0))*((MIN(DATE(YEAR((U$2-0)),MONTH((U$2-0)),1)+DAY(Expenses!$E21)-1,EOMONTH((U$2-0),0)))&gt;=Expenses!$E21)*((MIN(DATE(YEAR((U$2-0)),MONTH((U$2-0)),1)+DAY(Expenses!$E21)-1,EOMONTH((U$2-0),0)))&lt;=IF(Expenses!$F21="",DATE(9999,1,1),Expenses!$F21))+((MIN(EOMONTH((U$2-0),0)+DAY(Expenses!$E21),EOMONTH((U$2-0),1)))&gt;=(U$2-0))*((MIN(EOMONTH((U$2-0),0)+DAY(Expenses!$E21),EOMONTH((U$2-0),1)))&lt;=(U$3-0))*((MIN(EOMONTH((U$2-0),0)+DAY(Expenses!$E21),EOMONTH((U$2-0),1)))&gt;=Expenses!$E21)*((MIN(EOMONTH((U$2-0),0)+DAY(Expenses!$E21),EOMONTH((U$2-0),1)))&lt;=IF(Expenses!$F21="",DATE(9999,1,1),Expenses!$F21))+((MIN(EOMONTH((U$2-0),1)+DAY(Expenses!$E21),EOMONTH((U$2-0),2)))&gt;=(U$2-0))*((MIN(EOMONTH((U$2-0),1)+DAY(Expenses!$E21),EOMONTH((U$2-0),2)))&lt;=(U$3-0))*((MIN(EOMONTH((U$2-0),1)+DAY(Expenses!$E21),EOMONTH((U$2-0),2)))&gt;=Expenses!$E21)*((MIN(EOMONTH((U$2-0),1)+DAY(Expenses!$E21),EOMONTH((U$2-0),2)))&lt;=IF(Expenses!$F21="",DATE(9999,1,1),Expenses!$F21))),IF((Expenses!$E21&gt;=(U$2-0))*(Expenses!$E21&lt;=(U$3-0))=1,Expenses!$D21,0)))</f>
        <v/>
      </c>
      <c r="V45" s="22">
        <f>IF(OR(Expenses!$D21="",Expenses!$E21=""),0,IF(Expenses!$C21="Monthly",Expenses!$D21*(((MIN(DATE(YEAR((V$2-0)),MONTH((V$2-0)),1)+DAY(Expenses!$E21)-1,EOMONTH((V$2-0),0)))&gt;=(V$2-0))*((MIN(DATE(YEAR((V$2-0)),MONTH((V$2-0)),1)+DAY(Expenses!$E21)-1,EOMONTH((V$2-0),0)))&lt;=(V$3-0))*((MIN(DATE(YEAR((V$2-0)),MONTH((V$2-0)),1)+DAY(Expenses!$E21)-1,EOMONTH((V$2-0),0)))&gt;=Expenses!$E21)*((MIN(DATE(YEAR((V$2-0)),MONTH((V$2-0)),1)+DAY(Expenses!$E21)-1,EOMONTH((V$2-0),0)))&lt;=IF(Expenses!$F21="",DATE(9999,1,1),Expenses!$F21))+((MIN(EOMONTH((V$2-0),0)+DAY(Expenses!$E21),EOMONTH((V$2-0),1)))&gt;=(V$2-0))*((MIN(EOMONTH((V$2-0),0)+DAY(Expenses!$E21),EOMONTH((V$2-0),1)))&lt;=(V$3-0))*((MIN(EOMONTH((V$2-0),0)+DAY(Expenses!$E21),EOMONTH((V$2-0),1)))&gt;=Expenses!$E21)*((MIN(EOMONTH((V$2-0),0)+DAY(Expenses!$E21),EOMONTH((V$2-0),1)))&lt;=IF(Expenses!$F21="",DATE(9999,1,1),Expenses!$F21))+((MIN(EOMONTH((V$2-0),1)+DAY(Expenses!$E21),EOMONTH((V$2-0),2)))&gt;=(V$2-0))*((MIN(EOMONTH((V$2-0),1)+DAY(Expenses!$E21),EOMONTH((V$2-0),2)))&lt;=(V$3-0))*((MIN(EOMONTH((V$2-0),1)+DAY(Expenses!$E21),EOMONTH((V$2-0),2)))&gt;=Expenses!$E21)*((MIN(EOMONTH((V$2-0),1)+DAY(Expenses!$E21),EOMONTH((V$2-0),2)))&lt;=IF(Expenses!$F21="",DATE(9999,1,1),Expenses!$F21))),IF((Expenses!$E21&gt;=(V$2-0))*(Expenses!$E21&lt;=(V$3-0))=1,Expenses!$D21,0)))</f>
        <v/>
      </c>
      <c r="W45" s="22">
        <f>IF(OR(Expenses!$D21="",Expenses!$E21=""),0,IF(Expenses!$C21="Monthly",Expenses!$D21*(((MIN(DATE(YEAR((W$2-0)),MONTH((W$2-0)),1)+DAY(Expenses!$E21)-1,EOMONTH((W$2-0),0)))&gt;=(W$2-0))*((MIN(DATE(YEAR((W$2-0)),MONTH((W$2-0)),1)+DAY(Expenses!$E21)-1,EOMONTH((W$2-0),0)))&lt;=(W$3-0))*((MIN(DATE(YEAR((W$2-0)),MONTH((W$2-0)),1)+DAY(Expenses!$E21)-1,EOMONTH((W$2-0),0)))&gt;=Expenses!$E21)*((MIN(DATE(YEAR((W$2-0)),MONTH((W$2-0)),1)+DAY(Expenses!$E21)-1,EOMONTH((W$2-0),0)))&lt;=IF(Expenses!$F21="",DATE(9999,1,1),Expenses!$F21))+((MIN(EOMONTH((W$2-0),0)+DAY(Expenses!$E21),EOMONTH((W$2-0),1)))&gt;=(W$2-0))*((MIN(EOMONTH((W$2-0),0)+DAY(Expenses!$E21),EOMONTH((W$2-0),1)))&lt;=(W$3-0))*((MIN(EOMONTH((W$2-0),0)+DAY(Expenses!$E21),EOMONTH((W$2-0),1)))&gt;=Expenses!$E21)*((MIN(EOMONTH((W$2-0),0)+DAY(Expenses!$E21),EOMONTH((W$2-0),1)))&lt;=IF(Expenses!$F21="",DATE(9999,1,1),Expenses!$F21))+((MIN(EOMONTH((W$2-0),1)+DAY(Expenses!$E21),EOMONTH((W$2-0),2)))&gt;=(W$2-0))*((MIN(EOMONTH((W$2-0),1)+DAY(Expenses!$E21),EOMONTH((W$2-0),2)))&lt;=(W$3-0))*((MIN(EOMONTH((W$2-0),1)+DAY(Expenses!$E21),EOMONTH((W$2-0),2)))&gt;=Expenses!$E21)*((MIN(EOMONTH((W$2-0),1)+DAY(Expenses!$E21),EOMONTH((W$2-0),2)))&lt;=IF(Expenses!$F21="",DATE(9999,1,1),Expenses!$F21))),IF((Expenses!$E21&gt;=(W$2-0))*(Expenses!$E21&lt;=(W$3-0))=1,Expenses!$D21,0)))</f>
        <v/>
      </c>
      <c r="X45" s="22">
        <f>IF(OR(Expenses!$D21="",Expenses!$E21=""),0,IF(Expenses!$C21="Monthly",Expenses!$D21*(((MIN(DATE(YEAR((X$2-0)),MONTH((X$2-0)),1)+DAY(Expenses!$E21)-1,EOMONTH((X$2-0),0)))&gt;=(X$2-0))*((MIN(DATE(YEAR((X$2-0)),MONTH((X$2-0)),1)+DAY(Expenses!$E21)-1,EOMONTH((X$2-0),0)))&lt;=(X$3-0))*((MIN(DATE(YEAR((X$2-0)),MONTH((X$2-0)),1)+DAY(Expenses!$E21)-1,EOMONTH((X$2-0),0)))&gt;=Expenses!$E21)*((MIN(DATE(YEAR((X$2-0)),MONTH((X$2-0)),1)+DAY(Expenses!$E21)-1,EOMONTH((X$2-0),0)))&lt;=IF(Expenses!$F21="",DATE(9999,1,1),Expenses!$F21))+((MIN(EOMONTH((X$2-0),0)+DAY(Expenses!$E21),EOMONTH((X$2-0),1)))&gt;=(X$2-0))*((MIN(EOMONTH((X$2-0),0)+DAY(Expenses!$E21),EOMONTH((X$2-0),1)))&lt;=(X$3-0))*((MIN(EOMONTH((X$2-0),0)+DAY(Expenses!$E21),EOMONTH((X$2-0),1)))&gt;=Expenses!$E21)*((MIN(EOMONTH((X$2-0),0)+DAY(Expenses!$E21),EOMONTH((X$2-0),1)))&lt;=IF(Expenses!$F21="",DATE(9999,1,1),Expenses!$F21))+((MIN(EOMONTH((X$2-0),1)+DAY(Expenses!$E21),EOMONTH((X$2-0),2)))&gt;=(X$2-0))*((MIN(EOMONTH((X$2-0),1)+DAY(Expenses!$E21),EOMONTH((X$2-0),2)))&lt;=(X$3-0))*((MIN(EOMONTH((X$2-0),1)+DAY(Expenses!$E21),EOMONTH((X$2-0),2)))&gt;=Expenses!$E21)*((MIN(EOMONTH((X$2-0),1)+DAY(Expenses!$E21),EOMONTH((X$2-0),2)))&lt;=IF(Expenses!$F21="",DATE(9999,1,1),Expenses!$F21))),IF((Expenses!$E21&gt;=(X$2-0))*(Expenses!$E21&lt;=(X$3-0))=1,Expenses!$D21,0)))</f>
        <v/>
      </c>
      <c r="Y45" s="22">
        <f>IF(OR(Expenses!$D21="",Expenses!$E21=""),0,IF(Expenses!$C21="Monthly",Expenses!$D21*(((MIN(DATE(YEAR((Y$2-0)),MONTH((Y$2-0)),1)+DAY(Expenses!$E21)-1,EOMONTH((Y$2-0),0)))&gt;=(Y$2-0))*((MIN(DATE(YEAR((Y$2-0)),MONTH((Y$2-0)),1)+DAY(Expenses!$E21)-1,EOMONTH((Y$2-0),0)))&lt;=(Y$3-0))*((MIN(DATE(YEAR((Y$2-0)),MONTH((Y$2-0)),1)+DAY(Expenses!$E21)-1,EOMONTH((Y$2-0),0)))&gt;=Expenses!$E21)*((MIN(DATE(YEAR((Y$2-0)),MONTH((Y$2-0)),1)+DAY(Expenses!$E21)-1,EOMONTH((Y$2-0),0)))&lt;=IF(Expenses!$F21="",DATE(9999,1,1),Expenses!$F21))+((MIN(EOMONTH((Y$2-0),0)+DAY(Expenses!$E21),EOMONTH((Y$2-0),1)))&gt;=(Y$2-0))*((MIN(EOMONTH((Y$2-0),0)+DAY(Expenses!$E21),EOMONTH((Y$2-0),1)))&lt;=(Y$3-0))*((MIN(EOMONTH((Y$2-0),0)+DAY(Expenses!$E21),EOMONTH((Y$2-0),1)))&gt;=Expenses!$E21)*((MIN(EOMONTH((Y$2-0),0)+DAY(Expenses!$E21),EOMONTH((Y$2-0),1)))&lt;=IF(Expenses!$F21="",DATE(9999,1,1),Expenses!$F21))+((MIN(EOMONTH((Y$2-0),1)+DAY(Expenses!$E21),EOMONTH((Y$2-0),2)))&gt;=(Y$2-0))*((MIN(EOMONTH((Y$2-0),1)+DAY(Expenses!$E21),EOMONTH((Y$2-0),2)))&lt;=(Y$3-0))*((MIN(EOMONTH((Y$2-0),1)+DAY(Expenses!$E21),EOMONTH((Y$2-0),2)))&gt;=Expenses!$E21)*((MIN(EOMONTH((Y$2-0),1)+DAY(Expenses!$E21),EOMONTH((Y$2-0),2)))&lt;=IF(Expenses!$F21="",DATE(9999,1,1),Expenses!$F21))),IF((Expenses!$E21&gt;=(Y$2-0))*(Expenses!$E21&lt;=(Y$3-0))=1,Expenses!$D21,0)))</f>
        <v/>
      </c>
      <c r="Z45" s="22">
        <f>IF(OR(Expenses!$D21="",Expenses!$E21=""),0,IF(Expenses!$C21="Monthly",Expenses!$D21*(((MIN(DATE(YEAR((Z$2-0)),MONTH((Z$2-0)),1)+DAY(Expenses!$E21)-1,EOMONTH((Z$2-0),0)))&gt;=(Z$2-0))*((MIN(DATE(YEAR((Z$2-0)),MONTH((Z$2-0)),1)+DAY(Expenses!$E21)-1,EOMONTH((Z$2-0),0)))&lt;=(Z$3-0))*((MIN(DATE(YEAR((Z$2-0)),MONTH((Z$2-0)),1)+DAY(Expenses!$E21)-1,EOMONTH((Z$2-0),0)))&gt;=Expenses!$E21)*((MIN(DATE(YEAR((Z$2-0)),MONTH((Z$2-0)),1)+DAY(Expenses!$E21)-1,EOMONTH((Z$2-0),0)))&lt;=IF(Expenses!$F21="",DATE(9999,1,1),Expenses!$F21))+((MIN(EOMONTH((Z$2-0),0)+DAY(Expenses!$E21),EOMONTH((Z$2-0),1)))&gt;=(Z$2-0))*((MIN(EOMONTH((Z$2-0),0)+DAY(Expenses!$E21),EOMONTH((Z$2-0),1)))&lt;=(Z$3-0))*((MIN(EOMONTH((Z$2-0),0)+DAY(Expenses!$E21),EOMONTH((Z$2-0),1)))&gt;=Expenses!$E21)*((MIN(EOMONTH((Z$2-0),0)+DAY(Expenses!$E21),EOMONTH((Z$2-0),1)))&lt;=IF(Expenses!$F21="",DATE(9999,1,1),Expenses!$F21))+((MIN(EOMONTH((Z$2-0),1)+DAY(Expenses!$E21),EOMONTH((Z$2-0),2)))&gt;=(Z$2-0))*((MIN(EOMONTH((Z$2-0),1)+DAY(Expenses!$E21),EOMONTH((Z$2-0),2)))&lt;=(Z$3-0))*((MIN(EOMONTH((Z$2-0),1)+DAY(Expenses!$E21),EOMONTH((Z$2-0),2)))&gt;=Expenses!$E21)*((MIN(EOMONTH((Z$2-0),1)+DAY(Expenses!$E21),EOMONTH((Z$2-0),2)))&lt;=IF(Expenses!$F21="",DATE(9999,1,1),Expenses!$F21))),IF((Expenses!$E21&gt;=(Z$2-0))*(Expenses!$E21&lt;=(Z$3-0))=1,Expenses!$D21,0)))</f>
        <v/>
      </c>
      <c r="AA45" s="22">
        <f>IF(OR(Expenses!$D21="",Expenses!$E21=""),0,IF(Expenses!$C21="Monthly",Expenses!$D21*(((MIN(DATE(YEAR((AA$2-0)),MONTH((AA$2-0)),1)+DAY(Expenses!$E21)-1,EOMONTH((AA$2-0),0)))&gt;=(AA$2-0))*((MIN(DATE(YEAR((AA$2-0)),MONTH((AA$2-0)),1)+DAY(Expenses!$E21)-1,EOMONTH((AA$2-0),0)))&lt;=(AA$3-0))*((MIN(DATE(YEAR((AA$2-0)),MONTH((AA$2-0)),1)+DAY(Expenses!$E21)-1,EOMONTH((AA$2-0),0)))&gt;=Expenses!$E21)*((MIN(DATE(YEAR((AA$2-0)),MONTH((AA$2-0)),1)+DAY(Expenses!$E21)-1,EOMONTH((AA$2-0),0)))&lt;=IF(Expenses!$F21="",DATE(9999,1,1),Expenses!$F21))+((MIN(EOMONTH((AA$2-0),0)+DAY(Expenses!$E21),EOMONTH((AA$2-0),1)))&gt;=(AA$2-0))*((MIN(EOMONTH((AA$2-0),0)+DAY(Expenses!$E21),EOMONTH((AA$2-0),1)))&lt;=(AA$3-0))*((MIN(EOMONTH((AA$2-0),0)+DAY(Expenses!$E21),EOMONTH((AA$2-0),1)))&gt;=Expenses!$E21)*((MIN(EOMONTH((AA$2-0),0)+DAY(Expenses!$E21),EOMONTH((AA$2-0),1)))&lt;=IF(Expenses!$F21="",DATE(9999,1,1),Expenses!$F21))+((MIN(EOMONTH((AA$2-0),1)+DAY(Expenses!$E21),EOMONTH((AA$2-0),2)))&gt;=(AA$2-0))*((MIN(EOMONTH((AA$2-0),1)+DAY(Expenses!$E21),EOMONTH((AA$2-0),2)))&lt;=(AA$3-0))*((MIN(EOMONTH((AA$2-0),1)+DAY(Expenses!$E21),EOMONTH((AA$2-0),2)))&gt;=Expenses!$E21)*((MIN(EOMONTH((AA$2-0),1)+DAY(Expenses!$E21),EOMONTH((AA$2-0),2)))&lt;=IF(Expenses!$F21="",DATE(9999,1,1),Expenses!$F21))),IF((Expenses!$E21&gt;=(AA$2-0))*(Expenses!$E21&lt;=(AA$3-0))=1,Expenses!$D21,0)))</f>
        <v/>
      </c>
      <c r="AB45" s="22">
        <f>IF(OR(Expenses!$D21="",Expenses!$E21=""),0,IF(Expenses!$C21="Monthly",Expenses!$D21*(((MIN(DATE(YEAR((AB$2-0)),MONTH((AB$2-0)),1)+DAY(Expenses!$E21)-1,EOMONTH((AB$2-0),0)))&gt;=(AB$2-0))*((MIN(DATE(YEAR((AB$2-0)),MONTH((AB$2-0)),1)+DAY(Expenses!$E21)-1,EOMONTH((AB$2-0),0)))&lt;=(AB$3-0))*((MIN(DATE(YEAR((AB$2-0)),MONTH((AB$2-0)),1)+DAY(Expenses!$E21)-1,EOMONTH((AB$2-0),0)))&gt;=Expenses!$E21)*((MIN(DATE(YEAR((AB$2-0)),MONTH((AB$2-0)),1)+DAY(Expenses!$E21)-1,EOMONTH((AB$2-0),0)))&lt;=IF(Expenses!$F21="",DATE(9999,1,1),Expenses!$F21))+((MIN(EOMONTH((AB$2-0),0)+DAY(Expenses!$E21),EOMONTH((AB$2-0),1)))&gt;=(AB$2-0))*((MIN(EOMONTH((AB$2-0),0)+DAY(Expenses!$E21),EOMONTH((AB$2-0),1)))&lt;=(AB$3-0))*((MIN(EOMONTH((AB$2-0),0)+DAY(Expenses!$E21),EOMONTH((AB$2-0),1)))&gt;=Expenses!$E21)*((MIN(EOMONTH((AB$2-0),0)+DAY(Expenses!$E21),EOMONTH((AB$2-0),1)))&lt;=IF(Expenses!$F21="",DATE(9999,1,1),Expenses!$F21))+((MIN(EOMONTH((AB$2-0),1)+DAY(Expenses!$E21),EOMONTH((AB$2-0),2)))&gt;=(AB$2-0))*((MIN(EOMONTH((AB$2-0),1)+DAY(Expenses!$E21),EOMONTH((AB$2-0),2)))&lt;=(AB$3-0))*((MIN(EOMONTH((AB$2-0),1)+DAY(Expenses!$E21),EOMONTH((AB$2-0),2)))&gt;=Expenses!$E21)*((MIN(EOMONTH((AB$2-0),1)+DAY(Expenses!$E21),EOMONTH((AB$2-0),2)))&lt;=IF(Expenses!$F21="",DATE(9999,1,1),Expenses!$F21))),IF((Expenses!$E21&gt;=(AB$2-0))*(Expenses!$E21&lt;=(AB$3-0))=1,Expenses!$D21,0)))</f>
        <v/>
      </c>
    </row>
    <row r="46" ht="15" customHeight="1" s="23">
      <c r="A46" s="22">
        <f>IF(Expenses!$B22="","",Expenses!$B22)</f>
        <v/>
      </c>
      <c r="B46" s="22">
        <f>IF(Expenses!$A22="","",Expenses!$A22)</f>
        <v/>
      </c>
      <c r="C46" s="22">
        <f>IF(OR(Expenses!$D22="",Expenses!$E22=""),0,IF(Expenses!$C22="Monthly",Expenses!$D22*(((MIN(DATE(YEAR((C$2-0)),MONTH((C$2-0)),1)+DAY(Expenses!$E22)-1,EOMONTH((C$2-0),0)))&gt;=(C$2-0))*((MIN(DATE(YEAR((C$2-0)),MONTH((C$2-0)),1)+DAY(Expenses!$E22)-1,EOMONTH((C$2-0),0)))&lt;=(C$3-0))*((MIN(DATE(YEAR((C$2-0)),MONTH((C$2-0)),1)+DAY(Expenses!$E22)-1,EOMONTH((C$2-0),0)))&gt;=Expenses!$E22)*((MIN(DATE(YEAR((C$2-0)),MONTH((C$2-0)),1)+DAY(Expenses!$E22)-1,EOMONTH((C$2-0),0)))&lt;=IF(Expenses!$F22="",DATE(9999,1,1),Expenses!$F22))+((MIN(EOMONTH((C$2-0),0)+DAY(Expenses!$E22),EOMONTH((C$2-0),1)))&gt;=(C$2-0))*((MIN(EOMONTH((C$2-0),0)+DAY(Expenses!$E22),EOMONTH((C$2-0),1)))&lt;=(C$3-0))*((MIN(EOMONTH((C$2-0),0)+DAY(Expenses!$E22),EOMONTH((C$2-0),1)))&gt;=Expenses!$E22)*((MIN(EOMONTH((C$2-0),0)+DAY(Expenses!$E22),EOMONTH((C$2-0),1)))&lt;=IF(Expenses!$F22="",DATE(9999,1,1),Expenses!$F22))+((MIN(EOMONTH((C$2-0),1)+DAY(Expenses!$E22),EOMONTH((C$2-0),2)))&gt;=(C$2-0))*((MIN(EOMONTH((C$2-0),1)+DAY(Expenses!$E22),EOMONTH((C$2-0),2)))&lt;=(C$3-0))*((MIN(EOMONTH((C$2-0),1)+DAY(Expenses!$E22),EOMONTH((C$2-0),2)))&gt;=Expenses!$E22)*((MIN(EOMONTH((C$2-0),1)+DAY(Expenses!$E22),EOMONTH((C$2-0),2)))&lt;=IF(Expenses!$F22="",DATE(9999,1,1),Expenses!$F22))),IF((Expenses!$E22&gt;=(C$2-0))*(Expenses!$E22&lt;=(C$3-0))=1,Expenses!$D22,0)))</f>
        <v/>
      </c>
      <c r="D46" s="22">
        <f>IF(OR(Expenses!$D22="",Expenses!$E22=""),0,IF(Expenses!$C22="Monthly",Expenses!$D22*(((MIN(DATE(YEAR((D$2-0)),MONTH((D$2-0)),1)+DAY(Expenses!$E22)-1,EOMONTH((D$2-0),0)))&gt;=(D$2-0))*((MIN(DATE(YEAR((D$2-0)),MONTH((D$2-0)),1)+DAY(Expenses!$E22)-1,EOMONTH((D$2-0),0)))&lt;=(D$3-0))*((MIN(DATE(YEAR((D$2-0)),MONTH((D$2-0)),1)+DAY(Expenses!$E22)-1,EOMONTH((D$2-0),0)))&gt;=Expenses!$E22)*((MIN(DATE(YEAR((D$2-0)),MONTH((D$2-0)),1)+DAY(Expenses!$E22)-1,EOMONTH((D$2-0),0)))&lt;=IF(Expenses!$F22="",DATE(9999,1,1),Expenses!$F22))+((MIN(EOMONTH((D$2-0),0)+DAY(Expenses!$E22),EOMONTH((D$2-0),1)))&gt;=(D$2-0))*((MIN(EOMONTH((D$2-0),0)+DAY(Expenses!$E22),EOMONTH((D$2-0),1)))&lt;=(D$3-0))*((MIN(EOMONTH((D$2-0),0)+DAY(Expenses!$E22),EOMONTH((D$2-0),1)))&gt;=Expenses!$E22)*((MIN(EOMONTH((D$2-0),0)+DAY(Expenses!$E22),EOMONTH((D$2-0),1)))&lt;=IF(Expenses!$F22="",DATE(9999,1,1),Expenses!$F22))+((MIN(EOMONTH((D$2-0),1)+DAY(Expenses!$E22),EOMONTH((D$2-0),2)))&gt;=(D$2-0))*((MIN(EOMONTH((D$2-0),1)+DAY(Expenses!$E22),EOMONTH((D$2-0),2)))&lt;=(D$3-0))*((MIN(EOMONTH((D$2-0),1)+DAY(Expenses!$E22),EOMONTH((D$2-0),2)))&gt;=Expenses!$E22)*((MIN(EOMONTH((D$2-0),1)+DAY(Expenses!$E22),EOMONTH((D$2-0),2)))&lt;=IF(Expenses!$F22="",DATE(9999,1,1),Expenses!$F22))),IF((Expenses!$E22&gt;=(D$2-0))*(Expenses!$E22&lt;=(D$3-0))=1,Expenses!$D22,0)))</f>
        <v/>
      </c>
      <c r="E46" s="22">
        <f>IF(OR(Expenses!$D22="",Expenses!$E22=""),0,IF(Expenses!$C22="Monthly",Expenses!$D22*(((MIN(DATE(YEAR((E$2-0)),MONTH((E$2-0)),1)+DAY(Expenses!$E22)-1,EOMONTH((E$2-0),0)))&gt;=(E$2-0))*((MIN(DATE(YEAR((E$2-0)),MONTH((E$2-0)),1)+DAY(Expenses!$E22)-1,EOMONTH((E$2-0),0)))&lt;=(E$3-0))*((MIN(DATE(YEAR((E$2-0)),MONTH((E$2-0)),1)+DAY(Expenses!$E22)-1,EOMONTH((E$2-0),0)))&gt;=Expenses!$E22)*((MIN(DATE(YEAR((E$2-0)),MONTH((E$2-0)),1)+DAY(Expenses!$E22)-1,EOMONTH((E$2-0),0)))&lt;=IF(Expenses!$F22="",DATE(9999,1,1),Expenses!$F22))+((MIN(EOMONTH((E$2-0),0)+DAY(Expenses!$E22),EOMONTH((E$2-0),1)))&gt;=(E$2-0))*((MIN(EOMONTH((E$2-0),0)+DAY(Expenses!$E22),EOMONTH((E$2-0),1)))&lt;=(E$3-0))*((MIN(EOMONTH((E$2-0),0)+DAY(Expenses!$E22),EOMONTH((E$2-0),1)))&gt;=Expenses!$E22)*((MIN(EOMONTH((E$2-0),0)+DAY(Expenses!$E22),EOMONTH((E$2-0),1)))&lt;=IF(Expenses!$F22="",DATE(9999,1,1),Expenses!$F22))+((MIN(EOMONTH((E$2-0),1)+DAY(Expenses!$E22),EOMONTH((E$2-0),2)))&gt;=(E$2-0))*((MIN(EOMONTH((E$2-0),1)+DAY(Expenses!$E22),EOMONTH((E$2-0),2)))&lt;=(E$3-0))*((MIN(EOMONTH((E$2-0),1)+DAY(Expenses!$E22),EOMONTH((E$2-0),2)))&gt;=Expenses!$E22)*((MIN(EOMONTH((E$2-0),1)+DAY(Expenses!$E22),EOMONTH((E$2-0),2)))&lt;=IF(Expenses!$F22="",DATE(9999,1,1),Expenses!$F22))),IF((Expenses!$E22&gt;=(E$2-0))*(Expenses!$E22&lt;=(E$3-0))=1,Expenses!$D22,0)))</f>
        <v/>
      </c>
      <c r="F46" s="22">
        <f>IF(OR(Expenses!$D22="",Expenses!$E22=""),0,IF(Expenses!$C22="Monthly",Expenses!$D22*(((MIN(DATE(YEAR((F$2-0)),MONTH((F$2-0)),1)+DAY(Expenses!$E22)-1,EOMONTH((F$2-0),0)))&gt;=(F$2-0))*((MIN(DATE(YEAR((F$2-0)),MONTH((F$2-0)),1)+DAY(Expenses!$E22)-1,EOMONTH((F$2-0),0)))&lt;=(F$3-0))*((MIN(DATE(YEAR((F$2-0)),MONTH((F$2-0)),1)+DAY(Expenses!$E22)-1,EOMONTH((F$2-0),0)))&gt;=Expenses!$E22)*((MIN(DATE(YEAR((F$2-0)),MONTH((F$2-0)),1)+DAY(Expenses!$E22)-1,EOMONTH((F$2-0),0)))&lt;=IF(Expenses!$F22="",DATE(9999,1,1),Expenses!$F22))+((MIN(EOMONTH((F$2-0),0)+DAY(Expenses!$E22),EOMONTH((F$2-0),1)))&gt;=(F$2-0))*((MIN(EOMONTH((F$2-0),0)+DAY(Expenses!$E22),EOMONTH((F$2-0),1)))&lt;=(F$3-0))*((MIN(EOMONTH((F$2-0),0)+DAY(Expenses!$E22),EOMONTH((F$2-0),1)))&gt;=Expenses!$E22)*((MIN(EOMONTH((F$2-0),0)+DAY(Expenses!$E22),EOMONTH((F$2-0),1)))&lt;=IF(Expenses!$F22="",DATE(9999,1,1),Expenses!$F22))+((MIN(EOMONTH((F$2-0),1)+DAY(Expenses!$E22),EOMONTH((F$2-0),2)))&gt;=(F$2-0))*((MIN(EOMONTH((F$2-0),1)+DAY(Expenses!$E22),EOMONTH((F$2-0),2)))&lt;=(F$3-0))*((MIN(EOMONTH((F$2-0),1)+DAY(Expenses!$E22),EOMONTH((F$2-0),2)))&gt;=Expenses!$E22)*((MIN(EOMONTH((F$2-0),1)+DAY(Expenses!$E22),EOMONTH((F$2-0),2)))&lt;=IF(Expenses!$F22="",DATE(9999,1,1),Expenses!$F22))),IF((Expenses!$E22&gt;=(F$2-0))*(Expenses!$E22&lt;=(F$3-0))=1,Expenses!$D22,0)))</f>
        <v/>
      </c>
      <c r="G46" s="22">
        <f>IF(OR(Expenses!$D22="",Expenses!$E22=""),0,IF(Expenses!$C22="Monthly",Expenses!$D22*(((MIN(DATE(YEAR((G$2-0)),MONTH((G$2-0)),1)+DAY(Expenses!$E22)-1,EOMONTH((G$2-0),0)))&gt;=(G$2-0))*((MIN(DATE(YEAR((G$2-0)),MONTH((G$2-0)),1)+DAY(Expenses!$E22)-1,EOMONTH((G$2-0),0)))&lt;=(G$3-0))*((MIN(DATE(YEAR((G$2-0)),MONTH((G$2-0)),1)+DAY(Expenses!$E22)-1,EOMONTH((G$2-0),0)))&gt;=Expenses!$E22)*((MIN(DATE(YEAR((G$2-0)),MONTH((G$2-0)),1)+DAY(Expenses!$E22)-1,EOMONTH((G$2-0),0)))&lt;=IF(Expenses!$F22="",DATE(9999,1,1),Expenses!$F22))+((MIN(EOMONTH((G$2-0),0)+DAY(Expenses!$E22),EOMONTH((G$2-0),1)))&gt;=(G$2-0))*((MIN(EOMONTH((G$2-0),0)+DAY(Expenses!$E22),EOMONTH((G$2-0),1)))&lt;=(G$3-0))*((MIN(EOMONTH((G$2-0),0)+DAY(Expenses!$E22),EOMONTH((G$2-0),1)))&gt;=Expenses!$E22)*((MIN(EOMONTH((G$2-0),0)+DAY(Expenses!$E22),EOMONTH((G$2-0),1)))&lt;=IF(Expenses!$F22="",DATE(9999,1,1),Expenses!$F22))+((MIN(EOMONTH((G$2-0),1)+DAY(Expenses!$E22),EOMONTH((G$2-0),2)))&gt;=(G$2-0))*((MIN(EOMONTH((G$2-0),1)+DAY(Expenses!$E22),EOMONTH((G$2-0),2)))&lt;=(G$3-0))*((MIN(EOMONTH((G$2-0),1)+DAY(Expenses!$E22),EOMONTH((G$2-0),2)))&gt;=Expenses!$E22)*((MIN(EOMONTH((G$2-0),1)+DAY(Expenses!$E22),EOMONTH((G$2-0),2)))&lt;=IF(Expenses!$F22="",DATE(9999,1,1),Expenses!$F22))),IF((Expenses!$E22&gt;=(G$2-0))*(Expenses!$E22&lt;=(G$3-0))=1,Expenses!$D22,0)))</f>
        <v/>
      </c>
      <c r="H46" s="22">
        <f>IF(OR(Expenses!$D22="",Expenses!$E22=""),0,IF(Expenses!$C22="Monthly",Expenses!$D22*(((MIN(DATE(YEAR((H$2-0)),MONTH((H$2-0)),1)+DAY(Expenses!$E22)-1,EOMONTH((H$2-0),0)))&gt;=(H$2-0))*((MIN(DATE(YEAR((H$2-0)),MONTH((H$2-0)),1)+DAY(Expenses!$E22)-1,EOMONTH((H$2-0),0)))&lt;=(H$3-0))*((MIN(DATE(YEAR((H$2-0)),MONTH((H$2-0)),1)+DAY(Expenses!$E22)-1,EOMONTH((H$2-0),0)))&gt;=Expenses!$E22)*((MIN(DATE(YEAR((H$2-0)),MONTH((H$2-0)),1)+DAY(Expenses!$E22)-1,EOMONTH((H$2-0),0)))&lt;=IF(Expenses!$F22="",DATE(9999,1,1),Expenses!$F22))+((MIN(EOMONTH((H$2-0),0)+DAY(Expenses!$E22),EOMONTH((H$2-0),1)))&gt;=(H$2-0))*((MIN(EOMONTH((H$2-0),0)+DAY(Expenses!$E22),EOMONTH((H$2-0),1)))&lt;=(H$3-0))*((MIN(EOMONTH((H$2-0),0)+DAY(Expenses!$E22),EOMONTH((H$2-0),1)))&gt;=Expenses!$E22)*((MIN(EOMONTH((H$2-0),0)+DAY(Expenses!$E22),EOMONTH((H$2-0),1)))&lt;=IF(Expenses!$F22="",DATE(9999,1,1),Expenses!$F22))+((MIN(EOMONTH((H$2-0),1)+DAY(Expenses!$E22),EOMONTH((H$2-0),2)))&gt;=(H$2-0))*((MIN(EOMONTH((H$2-0),1)+DAY(Expenses!$E22),EOMONTH((H$2-0),2)))&lt;=(H$3-0))*((MIN(EOMONTH((H$2-0),1)+DAY(Expenses!$E22),EOMONTH((H$2-0),2)))&gt;=Expenses!$E22)*((MIN(EOMONTH((H$2-0),1)+DAY(Expenses!$E22),EOMONTH((H$2-0),2)))&lt;=IF(Expenses!$F22="",DATE(9999,1,1),Expenses!$F22))),IF((Expenses!$E22&gt;=(H$2-0))*(Expenses!$E22&lt;=(H$3-0))=1,Expenses!$D22,0)))</f>
        <v/>
      </c>
      <c r="I46" s="22">
        <f>IF(OR(Expenses!$D22="",Expenses!$E22=""),0,IF(Expenses!$C22="Monthly",Expenses!$D22*(((MIN(DATE(YEAR((I$2-0)),MONTH((I$2-0)),1)+DAY(Expenses!$E22)-1,EOMONTH((I$2-0),0)))&gt;=(I$2-0))*((MIN(DATE(YEAR((I$2-0)),MONTH((I$2-0)),1)+DAY(Expenses!$E22)-1,EOMONTH((I$2-0),0)))&lt;=(I$3-0))*((MIN(DATE(YEAR((I$2-0)),MONTH((I$2-0)),1)+DAY(Expenses!$E22)-1,EOMONTH((I$2-0),0)))&gt;=Expenses!$E22)*((MIN(DATE(YEAR((I$2-0)),MONTH((I$2-0)),1)+DAY(Expenses!$E22)-1,EOMONTH((I$2-0),0)))&lt;=IF(Expenses!$F22="",DATE(9999,1,1),Expenses!$F22))+((MIN(EOMONTH((I$2-0),0)+DAY(Expenses!$E22),EOMONTH((I$2-0),1)))&gt;=(I$2-0))*((MIN(EOMONTH((I$2-0),0)+DAY(Expenses!$E22),EOMONTH((I$2-0),1)))&lt;=(I$3-0))*((MIN(EOMONTH((I$2-0),0)+DAY(Expenses!$E22),EOMONTH((I$2-0),1)))&gt;=Expenses!$E22)*((MIN(EOMONTH((I$2-0),0)+DAY(Expenses!$E22),EOMONTH((I$2-0),1)))&lt;=IF(Expenses!$F22="",DATE(9999,1,1),Expenses!$F22))+((MIN(EOMONTH((I$2-0),1)+DAY(Expenses!$E22),EOMONTH((I$2-0),2)))&gt;=(I$2-0))*((MIN(EOMONTH((I$2-0),1)+DAY(Expenses!$E22),EOMONTH((I$2-0),2)))&lt;=(I$3-0))*((MIN(EOMONTH((I$2-0),1)+DAY(Expenses!$E22),EOMONTH((I$2-0),2)))&gt;=Expenses!$E22)*((MIN(EOMONTH((I$2-0),1)+DAY(Expenses!$E22),EOMONTH((I$2-0),2)))&lt;=IF(Expenses!$F22="",DATE(9999,1,1),Expenses!$F22))),IF((Expenses!$E22&gt;=(I$2-0))*(Expenses!$E22&lt;=(I$3-0))=1,Expenses!$D22,0)))</f>
        <v/>
      </c>
      <c r="J46" s="22">
        <f>IF(OR(Expenses!$D22="",Expenses!$E22=""),0,IF(Expenses!$C22="Monthly",Expenses!$D22*(((MIN(DATE(YEAR((J$2-0)),MONTH((J$2-0)),1)+DAY(Expenses!$E22)-1,EOMONTH((J$2-0),0)))&gt;=(J$2-0))*((MIN(DATE(YEAR((J$2-0)),MONTH((J$2-0)),1)+DAY(Expenses!$E22)-1,EOMONTH((J$2-0),0)))&lt;=(J$3-0))*((MIN(DATE(YEAR((J$2-0)),MONTH((J$2-0)),1)+DAY(Expenses!$E22)-1,EOMONTH((J$2-0),0)))&gt;=Expenses!$E22)*((MIN(DATE(YEAR((J$2-0)),MONTH((J$2-0)),1)+DAY(Expenses!$E22)-1,EOMONTH((J$2-0),0)))&lt;=IF(Expenses!$F22="",DATE(9999,1,1),Expenses!$F22))+((MIN(EOMONTH((J$2-0),0)+DAY(Expenses!$E22),EOMONTH((J$2-0),1)))&gt;=(J$2-0))*((MIN(EOMONTH((J$2-0),0)+DAY(Expenses!$E22),EOMONTH((J$2-0),1)))&lt;=(J$3-0))*((MIN(EOMONTH((J$2-0),0)+DAY(Expenses!$E22),EOMONTH((J$2-0),1)))&gt;=Expenses!$E22)*((MIN(EOMONTH((J$2-0),0)+DAY(Expenses!$E22),EOMONTH((J$2-0),1)))&lt;=IF(Expenses!$F22="",DATE(9999,1,1),Expenses!$F22))+((MIN(EOMONTH((J$2-0),1)+DAY(Expenses!$E22),EOMONTH((J$2-0),2)))&gt;=(J$2-0))*((MIN(EOMONTH((J$2-0),1)+DAY(Expenses!$E22),EOMONTH((J$2-0),2)))&lt;=(J$3-0))*((MIN(EOMONTH((J$2-0),1)+DAY(Expenses!$E22),EOMONTH((J$2-0),2)))&gt;=Expenses!$E22)*((MIN(EOMONTH((J$2-0),1)+DAY(Expenses!$E22),EOMONTH((J$2-0),2)))&lt;=IF(Expenses!$F22="",DATE(9999,1,1),Expenses!$F22))),IF((Expenses!$E22&gt;=(J$2-0))*(Expenses!$E22&lt;=(J$3-0))=1,Expenses!$D22,0)))</f>
        <v/>
      </c>
      <c r="K46" s="22">
        <f>IF(OR(Expenses!$D22="",Expenses!$E22=""),0,IF(Expenses!$C22="Monthly",Expenses!$D22*(((MIN(DATE(YEAR((K$2-0)),MONTH((K$2-0)),1)+DAY(Expenses!$E22)-1,EOMONTH((K$2-0),0)))&gt;=(K$2-0))*((MIN(DATE(YEAR((K$2-0)),MONTH((K$2-0)),1)+DAY(Expenses!$E22)-1,EOMONTH((K$2-0),0)))&lt;=(K$3-0))*((MIN(DATE(YEAR((K$2-0)),MONTH((K$2-0)),1)+DAY(Expenses!$E22)-1,EOMONTH((K$2-0),0)))&gt;=Expenses!$E22)*((MIN(DATE(YEAR((K$2-0)),MONTH((K$2-0)),1)+DAY(Expenses!$E22)-1,EOMONTH((K$2-0),0)))&lt;=IF(Expenses!$F22="",DATE(9999,1,1),Expenses!$F22))+((MIN(EOMONTH((K$2-0),0)+DAY(Expenses!$E22),EOMONTH((K$2-0),1)))&gt;=(K$2-0))*((MIN(EOMONTH((K$2-0),0)+DAY(Expenses!$E22),EOMONTH((K$2-0),1)))&lt;=(K$3-0))*((MIN(EOMONTH((K$2-0),0)+DAY(Expenses!$E22),EOMONTH((K$2-0),1)))&gt;=Expenses!$E22)*((MIN(EOMONTH((K$2-0),0)+DAY(Expenses!$E22),EOMONTH((K$2-0),1)))&lt;=IF(Expenses!$F22="",DATE(9999,1,1),Expenses!$F22))+((MIN(EOMONTH((K$2-0),1)+DAY(Expenses!$E22),EOMONTH((K$2-0),2)))&gt;=(K$2-0))*((MIN(EOMONTH((K$2-0),1)+DAY(Expenses!$E22),EOMONTH((K$2-0),2)))&lt;=(K$3-0))*((MIN(EOMONTH((K$2-0),1)+DAY(Expenses!$E22),EOMONTH((K$2-0),2)))&gt;=Expenses!$E22)*((MIN(EOMONTH((K$2-0),1)+DAY(Expenses!$E22),EOMONTH((K$2-0),2)))&lt;=IF(Expenses!$F22="",DATE(9999,1,1),Expenses!$F22))),IF((Expenses!$E22&gt;=(K$2-0))*(Expenses!$E22&lt;=(K$3-0))=1,Expenses!$D22,0)))</f>
        <v/>
      </c>
      <c r="L46" s="22">
        <f>IF(OR(Expenses!$D22="",Expenses!$E22=""),0,IF(Expenses!$C22="Monthly",Expenses!$D22*(((MIN(DATE(YEAR((L$2-0)),MONTH((L$2-0)),1)+DAY(Expenses!$E22)-1,EOMONTH((L$2-0),0)))&gt;=(L$2-0))*((MIN(DATE(YEAR((L$2-0)),MONTH((L$2-0)),1)+DAY(Expenses!$E22)-1,EOMONTH((L$2-0),0)))&lt;=(L$3-0))*((MIN(DATE(YEAR((L$2-0)),MONTH((L$2-0)),1)+DAY(Expenses!$E22)-1,EOMONTH((L$2-0),0)))&gt;=Expenses!$E22)*((MIN(DATE(YEAR((L$2-0)),MONTH((L$2-0)),1)+DAY(Expenses!$E22)-1,EOMONTH((L$2-0),0)))&lt;=IF(Expenses!$F22="",DATE(9999,1,1),Expenses!$F22))+((MIN(EOMONTH((L$2-0),0)+DAY(Expenses!$E22),EOMONTH((L$2-0),1)))&gt;=(L$2-0))*((MIN(EOMONTH((L$2-0),0)+DAY(Expenses!$E22),EOMONTH((L$2-0),1)))&lt;=(L$3-0))*((MIN(EOMONTH((L$2-0),0)+DAY(Expenses!$E22),EOMONTH((L$2-0),1)))&gt;=Expenses!$E22)*((MIN(EOMONTH((L$2-0),0)+DAY(Expenses!$E22),EOMONTH((L$2-0),1)))&lt;=IF(Expenses!$F22="",DATE(9999,1,1),Expenses!$F22))+((MIN(EOMONTH((L$2-0),1)+DAY(Expenses!$E22),EOMONTH((L$2-0),2)))&gt;=(L$2-0))*((MIN(EOMONTH((L$2-0),1)+DAY(Expenses!$E22),EOMONTH((L$2-0),2)))&lt;=(L$3-0))*((MIN(EOMONTH((L$2-0),1)+DAY(Expenses!$E22),EOMONTH((L$2-0),2)))&gt;=Expenses!$E22)*((MIN(EOMONTH((L$2-0),1)+DAY(Expenses!$E22),EOMONTH((L$2-0),2)))&lt;=IF(Expenses!$F22="",DATE(9999,1,1),Expenses!$F22))),IF((Expenses!$E22&gt;=(L$2-0))*(Expenses!$E22&lt;=(L$3-0))=1,Expenses!$D22,0)))</f>
        <v/>
      </c>
      <c r="M46" s="22">
        <f>IF(OR(Expenses!$D22="",Expenses!$E22=""),0,IF(Expenses!$C22="Monthly",Expenses!$D22*(((MIN(DATE(YEAR((M$2-0)),MONTH((M$2-0)),1)+DAY(Expenses!$E22)-1,EOMONTH((M$2-0),0)))&gt;=(M$2-0))*((MIN(DATE(YEAR((M$2-0)),MONTH((M$2-0)),1)+DAY(Expenses!$E22)-1,EOMONTH((M$2-0),0)))&lt;=(M$3-0))*((MIN(DATE(YEAR((M$2-0)),MONTH((M$2-0)),1)+DAY(Expenses!$E22)-1,EOMONTH((M$2-0),0)))&gt;=Expenses!$E22)*((MIN(DATE(YEAR((M$2-0)),MONTH((M$2-0)),1)+DAY(Expenses!$E22)-1,EOMONTH((M$2-0),0)))&lt;=IF(Expenses!$F22="",DATE(9999,1,1),Expenses!$F22))+((MIN(EOMONTH((M$2-0),0)+DAY(Expenses!$E22),EOMONTH((M$2-0),1)))&gt;=(M$2-0))*((MIN(EOMONTH((M$2-0),0)+DAY(Expenses!$E22),EOMONTH((M$2-0),1)))&lt;=(M$3-0))*((MIN(EOMONTH((M$2-0),0)+DAY(Expenses!$E22),EOMONTH((M$2-0),1)))&gt;=Expenses!$E22)*((MIN(EOMONTH((M$2-0),0)+DAY(Expenses!$E22),EOMONTH((M$2-0),1)))&lt;=IF(Expenses!$F22="",DATE(9999,1,1),Expenses!$F22))+((MIN(EOMONTH((M$2-0),1)+DAY(Expenses!$E22),EOMONTH((M$2-0),2)))&gt;=(M$2-0))*((MIN(EOMONTH((M$2-0),1)+DAY(Expenses!$E22),EOMONTH((M$2-0),2)))&lt;=(M$3-0))*((MIN(EOMONTH((M$2-0),1)+DAY(Expenses!$E22),EOMONTH((M$2-0),2)))&gt;=Expenses!$E22)*((MIN(EOMONTH((M$2-0),1)+DAY(Expenses!$E22),EOMONTH((M$2-0),2)))&lt;=IF(Expenses!$F22="",DATE(9999,1,1),Expenses!$F22))),IF((Expenses!$E22&gt;=(M$2-0))*(Expenses!$E22&lt;=(M$3-0))=1,Expenses!$D22,0)))</f>
        <v/>
      </c>
      <c r="N46" s="22">
        <f>IF(OR(Expenses!$D22="",Expenses!$E22=""),0,IF(Expenses!$C22="Monthly",Expenses!$D22*(((MIN(DATE(YEAR((N$2-0)),MONTH((N$2-0)),1)+DAY(Expenses!$E22)-1,EOMONTH((N$2-0),0)))&gt;=(N$2-0))*((MIN(DATE(YEAR((N$2-0)),MONTH((N$2-0)),1)+DAY(Expenses!$E22)-1,EOMONTH((N$2-0),0)))&lt;=(N$3-0))*((MIN(DATE(YEAR((N$2-0)),MONTH((N$2-0)),1)+DAY(Expenses!$E22)-1,EOMONTH((N$2-0),0)))&gt;=Expenses!$E22)*((MIN(DATE(YEAR((N$2-0)),MONTH((N$2-0)),1)+DAY(Expenses!$E22)-1,EOMONTH((N$2-0),0)))&lt;=IF(Expenses!$F22="",DATE(9999,1,1),Expenses!$F22))+((MIN(EOMONTH((N$2-0),0)+DAY(Expenses!$E22),EOMONTH((N$2-0),1)))&gt;=(N$2-0))*((MIN(EOMONTH((N$2-0),0)+DAY(Expenses!$E22),EOMONTH((N$2-0),1)))&lt;=(N$3-0))*((MIN(EOMONTH((N$2-0),0)+DAY(Expenses!$E22),EOMONTH((N$2-0),1)))&gt;=Expenses!$E22)*((MIN(EOMONTH((N$2-0),0)+DAY(Expenses!$E22),EOMONTH((N$2-0),1)))&lt;=IF(Expenses!$F22="",DATE(9999,1,1),Expenses!$F22))+((MIN(EOMONTH((N$2-0),1)+DAY(Expenses!$E22),EOMONTH((N$2-0),2)))&gt;=(N$2-0))*((MIN(EOMONTH((N$2-0),1)+DAY(Expenses!$E22),EOMONTH((N$2-0),2)))&lt;=(N$3-0))*((MIN(EOMONTH((N$2-0),1)+DAY(Expenses!$E22),EOMONTH((N$2-0),2)))&gt;=Expenses!$E22)*((MIN(EOMONTH((N$2-0),1)+DAY(Expenses!$E22),EOMONTH((N$2-0),2)))&lt;=IF(Expenses!$F22="",DATE(9999,1,1),Expenses!$F22))),IF((Expenses!$E22&gt;=(N$2-0))*(Expenses!$E22&lt;=(N$3-0))=1,Expenses!$D22,0)))</f>
        <v/>
      </c>
      <c r="O46" s="22">
        <f>IF(OR(Expenses!$D22="",Expenses!$E22=""),0,IF(Expenses!$C22="Monthly",Expenses!$D22*(((MIN(DATE(YEAR((O$2-0)),MONTH((O$2-0)),1)+DAY(Expenses!$E22)-1,EOMONTH((O$2-0),0)))&gt;=(O$2-0))*((MIN(DATE(YEAR((O$2-0)),MONTH((O$2-0)),1)+DAY(Expenses!$E22)-1,EOMONTH((O$2-0),0)))&lt;=(O$3-0))*((MIN(DATE(YEAR((O$2-0)),MONTH((O$2-0)),1)+DAY(Expenses!$E22)-1,EOMONTH((O$2-0),0)))&gt;=Expenses!$E22)*((MIN(DATE(YEAR((O$2-0)),MONTH((O$2-0)),1)+DAY(Expenses!$E22)-1,EOMONTH((O$2-0),0)))&lt;=IF(Expenses!$F22="",DATE(9999,1,1),Expenses!$F22))+((MIN(EOMONTH((O$2-0),0)+DAY(Expenses!$E22),EOMONTH((O$2-0),1)))&gt;=(O$2-0))*((MIN(EOMONTH((O$2-0),0)+DAY(Expenses!$E22),EOMONTH((O$2-0),1)))&lt;=(O$3-0))*((MIN(EOMONTH((O$2-0),0)+DAY(Expenses!$E22),EOMONTH((O$2-0),1)))&gt;=Expenses!$E22)*((MIN(EOMONTH((O$2-0),0)+DAY(Expenses!$E22),EOMONTH((O$2-0),1)))&lt;=IF(Expenses!$F22="",DATE(9999,1,1),Expenses!$F22))+((MIN(EOMONTH((O$2-0),1)+DAY(Expenses!$E22),EOMONTH((O$2-0),2)))&gt;=(O$2-0))*((MIN(EOMONTH((O$2-0),1)+DAY(Expenses!$E22),EOMONTH((O$2-0),2)))&lt;=(O$3-0))*((MIN(EOMONTH((O$2-0),1)+DAY(Expenses!$E22),EOMONTH((O$2-0),2)))&gt;=Expenses!$E22)*((MIN(EOMONTH((O$2-0),1)+DAY(Expenses!$E22),EOMONTH((O$2-0),2)))&lt;=IF(Expenses!$F22="",DATE(9999,1,1),Expenses!$F22))),IF((Expenses!$E22&gt;=(O$2-0))*(Expenses!$E22&lt;=(O$3-0))=1,Expenses!$D22,0)))</f>
        <v/>
      </c>
      <c r="Q46" s="22">
        <f>IF(OR(Expenses!$D22="",Expenses!$E22=""),0,IF(Expenses!$C22="Monthly",Expenses!$D22*(((MIN(DATE(YEAR((Q$2-0)),MONTH((Q$2-0)),1)+DAY(Expenses!$E22)-1,EOMONTH((Q$2-0),0)))&gt;=(Q$2-0))*((MIN(DATE(YEAR((Q$2-0)),MONTH((Q$2-0)),1)+DAY(Expenses!$E22)-1,EOMONTH((Q$2-0),0)))&lt;=(Q$3-0))*((MIN(DATE(YEAR((Q$2-0)),MONTH((Q$2-0)),1)+DAY(Expenses!$E22)-1,EOMONTH((Q$2-0),0)))&gt;=Expenses!$E22)*((MIN(DATE(YEAR((Q$2-0)),MONTH((Q$2-0)),1)+DAY(Expenses!$E22)-1,EOMONTH((Q$2-0),0)))&lt;=IF(Expenses!$F22="",DATE(9999,1,1),Expenses!$F22))+((MIN(EOMONTH((Q$2-0),0)+DAY(Expenses!$E22),EOMONTH((Q$2-0),1)))&gt;=(Q$2-0))*((MIN(EOMONTH((Q$2-0),0)+DAY(Expenses!$E22),EOMONTH((Q$2-0),1)))&lt;=(Q$3-0))*((MIN(EOMONTH((Q$2-0),0)+DAY(Expenses!$E22),EOMONTH((Q$2-0),1)))&gt;=Expenses!$E22)*((MIN(EOMONTH((Q$2-0),0)+DAY(Expenses!$E22),EOMONTH((Q$2-0),1)))&lt;=IF(Expenses!$F22="",DATE(9999,1,1),Expenses!$F22))+((MIN(EOMONTH((Q$2-0),1)+DAY(Expenses!$E22),EOMONTH((Q$2-0),2)))&gt;=(Q$2-0))*((MIN(EOMONTH((Q$2-0),1)+DAY(Expenses!$E22),EOMONTH((Q$2-0),2)))&lt;=(Q$3-0))*((MIN(EOMONTH((Q$2-0),1)+DAY(Expenses!$E22),EOMONTH((Q$2-0),2)))&gt;=Expenses!$E22)*((MIN(EOMONTH((Q$2-0),1)+DAY(Expenses!$E22),EOMONTH((Q$2-0),2)))&lt;=IF(Expenses!$F22="",DATE(9999,1,1),Expenses!$F22))),IF((Expenses!$E22&gt;=(Q$2-0))*(Expenses!$E22&lt;=(Q$3-0))=1,Expenses!$D22,0)))</f>
        <v/>
      </c>
      <c r="R46" s="22">
        <f>IF(OR(Expenses!$D22="",Expenses!$E22=""),0,IF(Expenses!$C22="Monthly",Expenses!$D22*(((MIN(DATE(YEAR((R$2-0)),MONTH((R$2-0)),1)+DAY(Expenses!$E22)-1,EOMONTH((R$2-0),0)))&gt;=(R$2-0))*((MIN(DATE(YEAR((R$2-0)),MONTH((R$2-0)),1)+DAY(Expenses!$E22)-1,EOMONTH((R$2-0),0)))&lt;=(R$3-0))*((MIN(DATE(YEAR((R$2-0)),MONTH((R$2-0)),1)+DAY(Expenses!$E22)-1,EOMONTH((R$2-0),0)))&gt;=Expenses!$E22)*((MIN(DATE(YEAR((R$2-0)),MONTH((R$2-0)),1)+DAY(Expenses!$E22)-1,EOMONTH((R$2-0),0)))&lt;=IF(Expenses!$F22="",DATE(9999,1,1),Expenses!$F22))+((MIN(EOMONTH((R$2-0),0)+DAY(Expenses!$E22),EOMONTH((R$2-0),1)))&gt;=(R$2-0))*((MIN(EOMONTH((R$2-0),0)+DAY(Expenses!$E22),EOMONTH((R$2-0),1)))&lt;=(R$3-0))*((MIN(EOMONTH((R$2-0),0)+DAY(Expenses!$E22),EOMONTH((R$2-0),1)))&gt;=Expenses!$E22)*((MIN(EOMONTH((R$2-0),0)+DAY(Expenses!$E22),EOMONTH((R$2-0),1)))&lt;=IF(Expenses!$F22="",DATE(9999,1,1),Expenses!$F22))+((MIN(EOMONTH((R$2-0),1)+DAY(Expenses!$E22),EOMONTH((R$2-0),2)))&gt;=(R$2-0))*((MIN(EOMONTH((R$2-0),1)+DAY(Expenses!$E22),EOMONTH((R$2-0),2)))&lt;=(R$3-0))*((MIN(EOMONTH((R$2-0),1)+DAY(Expenses!$E22),EOMONTH((R$2-0),2)))&gt;=Expenses!$E22)*((MIN(EOMONTH((R$2-0),1)+DAY(Expenses!$E22),EOMONTH((R$2-0),2)))&lt;=IF(Expenses!$F22="",DATE(9999,1,1),Expenses!$F22))),IF((Expenses!$E22&gt;=(R$2-0))*(Expenses!$E22&lt;=(R$3-0))=1,Expenses!$D22,0)))</f>
        <v/>
      </c>
      <c r="S46" s="22">
        <f>IF(OR(Expenses!$D22="",Expenses!$E22=""),0,IF(Expenses!$C22="Monthly",Expenses!$D22*(((MIN(DATE(YEAR((S$2-0)),MONTH((S$2-0)),1)+DAY(Expenses!$E22)-1,EOMONTH((S$2-0),0)))&gt;=(S$2-0))*((MIN(DATE(YEAR((S$2-0)),MONTH((S$2-0)),1)+DAY(Expenses!$E22)-1,EOMONTH((S$2-0),0)))&lt;=(S$3-0))*((MIN(DATE(YEAR((S$2-0)),MONTH((S$2-0)),1)+DAY(Expenses!$E22)-1,EOMONTH((S$2-0),0)))&gt;=Expenses!$E22)*((MIN(DATE(YEAR((S$2-0)),MONTH((S$2-0)),1)+DAY(Expenses!$E22)-1,EOMONTH((S$2-0),0)))&lt;=IF(Expenses!$F22="",DATE(9999,1,1),Expenses!$F22))+((MIN(EOMONTH((S$2-0),0)+DAY(Expenses!$E22),EOMONTH((S$2-0),1)))&gt;=(S$2-0))*((MIN(EOMONTH((S$2-0),0)+DAY(Expenses!$E22),EOMONTH((S$2-0),1)))&lt;=(S$3-0))*((MIN(EOMONTH((S$2-0),0)+DAY(Expenses!$E22),EOMONTH((S$2-0),1)))&gt;=Expenses!$E22)*((MIN(EOMONTH((S$2-0),0)+DAY(Expenses!$E22),EOMONTH((S$2-0),1)))&lt;=IF(Expenses!$F22="",DATE(9999,1,1),Expenses!$F22))+((MIN(EOMONTH((S$2-0),1)+DAY(Expenses!$E22),EOMONTH((S$2-0),2)))&gt;=(S$2-0))*((MIN(EOMONTH((S$2-0),1)+DAY(Expenses!$E22),EOMONTH((S$2-0),2)))&lt;=(S$3-0))*((MIN(EOMONTH((S$2-0),1)+DAY(Expenses!$E22),EOMONTH((S$2-0),2)))&gt;=Expenses!$E22)*((MIN(EOMONTH((S$2-0),1)+DAY(Expenses!$E22),EOMONTH((S$2-0),2)))&lt;=IF(Expenses!$F22="",DATE(9999,1,1),Expenses!$F22))),IF((Expenses!$E22&gt;=(S$2-0))*(Expenses!$E22&lt;=(S$3-0))=1,Expenses!$D22,0)))</f>
        <v/>
      </c>
      <c r="T46" s="22">
        <f>IF(OR(Expenses!$D22="",Expenses!$E22=""),0,IF(Expenses!$C22="Monthly",Expenses!$D22*(((MIN(DATE(YEAR((T$2-0)),MONTH((T$2-0)),1)+DAY(Expenses!$E22)-1,EOMONTH((T$2-0),0)))&gt;=(T$2-0))*((MIN(DATE(YEAR((T$2-0)),MONTH((T$2-0)),1)+DAY(Expenses!$E22)-1,EOMONTH((T$2-0),0)))&lt;=(T$3-0))*((MIN(DATE(YEAR((T$2-0)),MONTH((T$2-0)),1)+DAY(Expenses!$E22)-1,EOMONTH((T$2-0),0)))&gt;=Expenses!$E22)*((MIN(DATE(YEAR((T$2-0)),MONTH((T$2-0)),1)+DAY(Expenses!$E22)-1,EOMONTH((T$2-0),0)))&lt;=IF(Expenses!$F22="",DATE(9999,1,1),Expenses!$F22))+((MIN(EOMONTH((T$2-0),0)+DAY(Expenses!$E22),EOMONTH((T$2-0),1)))&gt;=(T$2-0))*((MIN(EOMONTH((T$2-0),0)+DAY(Expenses!$E22),EOMONTH((T$2-0),1)))&lt;=(T$3-0))*((MIN(EOMONTH((T$2-0),0)+DAY(Expenses!$E22),EOMONTH((T$2-0),1)))&gt;=Expenses!$E22)*((MIN(EOMONTH((T$2-0),0)+DAY(Expenses!$E22),EOMONTH((T$2-0),1)))&lt;=IF(Expenses!$F22="",DATE(9999,1,1),Expenses!$F22))+((MIN(EOMONTH((T$2-0),1)+DAY(Expenses!$E22),EOMONTH((T$2-0),2)))&gt;=(T$2-0))*((MIN(EOMONTH((T$2-0),1)+DAY(Expenses!$E22),EOMONTH((T$2-0),2)))&lt;=(T$3-0))*((MIN(EOMONTH((T$2-0),1)+DAY(Expenses!$E22),EOMONTH((T$2-0),2)))&gt;=Expenses!$E22)*((MIN(EOMONTH((T$2-0),1)+DAY(Expenses!$E22),EOMONTH((T$2-0),2)))&lt;=IF(Expenses!$F22="",DATE(9999,1,1),Expenses!$F22))),IF((Expenses!$E22&gt;=(T$2-0))*(Expenses!$E22&lt;=(T$3-0))=1,Expenses!$D22,0)))</f>
        <v/>
      </c>
      <c r="U46" s="22">
        <f>IF(OR(Expenses!$D22="",Expenses!$E22=""),0,IF(Expenses!$C22="Monthly",Expenses!$D22*(((MIN(DATE(YEAR((U$2-0)),MONTH((U$2-0)),1)+DAY(Expenses!$E22)-1,EOMONTH((U$2-0),0)))&gt;=(U$2-0))*((MIN(DATE(YEAR((U$2-0)),MONTH((U$2-0)),1)+DAY(Expenses!$E22)-1,EOMONTH((U$2-0),0)))&lt;=(U$3-0))*((MIN(DATE(YEAR((U$2-0)),MONTH((U$2-0)),1)+DAY(Expenses!$E22)-1,EOMONTH((U$2-0),0)))&gt;=Expenses!$E22)*((MIN(DATE(YEAR((U$2-0)),MONTH((U$2-0)),1)+DAY(Expenses!$E22)-1,EOMONTH((U$2-0),0)))&lt;=IF(Expenses!$F22="",DATE(9999,1,1),Expenses!$F22))+((MIN(EOMONTH((U$2-0),0)+DAY(Expenses!$E22),EOMONTH((U$2-0),1)))&gt;=(U$2-0))*((MIN(EOMONTH((U$2-0),0)+DAY(Expenses!$E22),EOMONTH((U$2-0),1)))&lt;=(U$3-0))*((MIN(EOMONTH((U$2-0),0)+DAY(Expenses!$E22),EOMONTH((U$2-0),1)))&gt;=Expenses!$E22)*((MIN(EOMONTH((U$2-0),0)+DAY(Expenses!$E22),EOMONTH((U$2-0),1)))&lt;=IF(Expenses!$F22="",DATE(9999,1,1),Expenses!$F22))+((MIN(EOMONTH((U$2-0),1)+DAY(Expenses!$E22),EOMONTH((U$2-0),2)))&gt;=(U$2-0))*((MIN(EOMONTH((U$2-0),1)+DAY(Expenses!$E22),EOMONTH((U$2-0),2)))&lt;=(U$3-0))*((MIN(EOMONTH((U$2-0),1)+DAY(Expenses!$E22),EOMONTH((U$2-0),2)))&gt;=Expenses!$E22)*((MIN(EOMONTH((U$2-0),1)+DAY(Expenses!$E22),EOMONTH((U$2-0),2)))&lt;=IF(Expenses!$F22="",DATE(9999,1,1),Expenses!$F22))),IF((Expenses!$E22&gt;=(U$2-0))*(Expenses!$E22&lt;=(U$3-0))=1,Expenses!$D22,0)))</f>
        <v/>
      </c>
      <c r="V46" s="22">
        <f>IF(OR(Expenses!$D22="",Expenses!$E22=""),0,IF(Expenses!$C22="Monthly",Expenses!$D22*(((MIN(DATE(YEAR((V$2-0)),MONTH((V$2-0)),1)+DAY(Expenses!$E22)-1,EOMONTH((V$2-0),0)))&gt;=(V$2-0))*((MIN(DATE(YEAR((V$2-0)),MONTH((V$2-0)),1)+DAY(Expenses!$E22)-1,EOMONTH((V$2-0),0)))&lt;=(V$3-0))*((MIN(DATE(YEAR((V$2-0)),MONTH((V$2-0)),1)+DAY(Expenses!$E22)-1,EOMONTH((V$2-0),0)))&gt;=Expenses!$E22)*((MIN(DATE(YEAR((V$2-0)),MONTH((V$2-0)),1)+DAY(Expenses!$E22)-1,EOMONTH((V$2-0),0)))&lt;=IF(Expenses!$F22="",DATE(9999,1,1),Expenses!$F22))+((MIN(EOMONTH((V$2-0),0)+DAY(Expenses!$E22),EOMONTH((V$2-0),1)))&gt;=(V$2-0))*((MIN(EOMONTH((V$2-0),0)+DAY(Expenses!$E22),EOMONTH((V$2-0),1)))&lt;=(V$3-0))*((MIN(EOMONTH((V$2-0),0)+DAY(Expenses!$E22),EOMONTH((V$2-0),1)))&gt;=Expenses!$E22)*((MIN(EOMONTH((V$2-0),0)+DAY(Expenses!$E22),EOMONTH((V$2-0),1)))&lt;=IF(Expenses!$F22="",DATE(9999,1,1),Expenses!$F22))+((MIN(EOMONTH((V$2-0),1)+DAY(Expenses!$E22),EOMONTH((V$2-0),2)))&gt;=(V$2-0))*((MIN(EOMONTH((V$2-0),1)+DAY(Expenses!$E22),EOMONTH((V$2-0),2)))&lt;=(V$3-0))*((MIN(EOMONTH((V$2-0),1)+DAY(Expenses!$E22),EOMONTH((V$2-0),2)))&gt;=Expenses!$E22)*((MIN(EOMONTH((V$2-0),1)+DAY(Expenses!$E22),EOMONTH((V$2-0),2)))&lt;=IF(Expenses!$F22="",DATE(9999,1,1),Expenses!$F22))),IF((Expenses!$E22&gt;=(V$2-0))*(Expenses!$E22&lt;=(V$3-0))=1,Expenses!$D22,0)))</f>
        <v/>
      </c>
      <c r="W46" s="22">
        <f>IF(OR(Expenses!$D22="",Expenses!$E22=""),0,IF(Expenses!$C22="Monthly",Expenses!$D22*(((MIN(DATE(YEAR((W$2-0)),MONTH((W$2-0)),1)+DAY(Expenses!$E22)-1,EOMONTH((W$2-0),0)))&gt;=(W$2-0))*((MIN(DATE(YEAR((W$2-0)),MONTH((W$2-0)),1)+DAY(Expenses!$E22)-1,EOMONTH((W$2-0),0)))&lt;=(W$3-0))*((MIN(DATE(YEAR((W$2-0)),MONTH((W$2-0)),1)+DAY(Expenses!$E22)-1,EOMONTH((W$2-0),0)))&gt;=Expenses!$E22)*((MIN(DATE(YEAR((W$2-0)),MONTH((W$2-0)),1)+DAY(Expenses!$E22)-1,EOMONTH((W$2-0),0)))&lt;=IF(Expenses!$F22="",DATE(9999,1,1),Expenses!$F22))+((MIN(EOMONTH((W$2-0),0)+DAY(Expenses!$E22),EOMONTH((W$2-0),1)))&gt;=(W$2-0))*((MIN(EOMONTH((W$2-0),0)+DAY(Expenses!$E22),EOMONTH((W$2-0),1)))&lt;=(W$3-0))*((MIN(EOMONTH((W$2-0),0)+DAY(Expenses!$E22),EOMONTH((W$2-0),1)))&gt;=Expenses!$E22)*((MIN(EOMONTH((W$2-0),0)+DAY(Expenses!$E22),EOMONTH((W$2-0),1)))&lt;=IF(Expenses!$F22="",DATE(9999,1,1),Expenses!$F22))+((MIN(EOMONTH((W$2-0),1)+DAY(Expenses!$E22),EOMONTH((W$2-0),2)))&gt;=(W$2-0))*((MIN(EOMONTH((W$2-0),1)+DAY(Expenses!$E22),EOMONTH((W$2-0),2)))&lt;=(W$3-0))*((MIN(EOMONTH((W$2-0),1)+DAY(Expenses!$E22),EOMONTH((W$2-0),2)))&gt;=Expenses!$E22)*((MIN(EOMONTH((W$2-0),1)+DAY(Expenses!$E22),EOMONTH((W$2-0),2)))&lt;=IF(Expenses!$F22="",DATE(9999,1,1),Expenses!$F22))),IF((Expenses!$E22&gt;=(W$2-0))*(Expenses!$E22&lt;=(W$3-0))=1,Expenses!$D22,0)))</f>
        <v/>
      </c>
      <c r="X46" s="22">
        <f>IF(OR(Expenses!$D22="",Expenses!$E22=""),0,IF(Expenses!$C22="Monthly",Expenses!$D22*(((MIN(DATE(YEAR((X$2-0)),MONTH((X$2-0)),1)+DAY(Expenses!$E22)-1,EOMONTH((X$2-0),0)))&gt;=(X$2-0))*((MIN(DATE(YEAR((X$2-0)),MONTH((X$2-0)),1)+DAY(Expenses!$E22)-1,EOMONTH((X$2-0),0)))&lt;=(X$3-0))*((MIN(DATE(YEAR((X$2-0)),MONTH((X$2-0)),1)+DAY(Expenses!$E22)-1,EOMONTH((X$2-0),0)))&gt;=Expenses!$E22)*((MIN(DATE(YEAR((X$2-0)),MONTH((X$2-0)),1)+DAY(Expenses!$E22)-1,EOMONTH((X$2-0),0)))&lt;=IF(Expenses!$F22="",DATE(9999,1,1),Expenses!$F22))+((MIN(EOMONTH((X$2-0),0)+DAY(Expenses!$E22),EOMONTH((X$2-0),1)))&gt;=(X$2-0))*((MIN(EOMONTH((X$2-0),0)+DAY(Expenses!$E22),EOMONTH((X$2-0),1)))&lt;=(X$3-0))*((MIN(EOMONTH((X$2-0),0)+DAY(Expenses!$E22),EOMONTH((X$2-0),1)))&gt;=Expenses!$E22)*((MIN(EOMONTH((X$2-0),0)+DAY(Expenses!$E22),EOMONTH((X$2-0),1)))&lt;=IF(Expenses!$F22="",DATE(9999,1,1),Expenses!$F22))+((MIN(EOMONTH((X$2-0),1)+DAY(Expenses!$E22),EOMONTH((X$2-0),2)))&gt;=(X$2-0))*((MIN(EOMONTH((X$2-0),1)+DAY(Expenses!$E22),EOMONTH((X$2-0),2)))&lt;=(X$3-0))*((MIN(EOMONTH((X$2-0),1)+DAY(Expenses!$E22),EOMONTH((X$2-0),2)))&gt;=Expenses!$E22)*((MIN(EOMONTH((X$2-0),1)+DAY(Expenses!$E22),EOMONTH((X$2-0),2)))&lt;=IF(Expenses!$F22="",DATE(9999,1,1),Expenses!$F22))),IF((Expenses!$E22&gt;=(X$2-0))*(Expenses!$E22&lt;=(X$3-0))=1,Expenses!$D22,0)))</f>
        <v/>
      </c>
      <c r="Y46" s="22">
        <f>IF(OR(Expenses!$D22="",Expenses!$E22=""),0,IF(Expenses!$C22="Monthly",Expenses!$D22*(((MIN(DATE(YEAR((Y$2-0)),MONTH((Y$2-0)),1)+DAY(Expenses!$E22)-1,EOMONTH((Y$2-0),0)))&gt;=(Y$2-0))*((MIN(DATE(YEAR((Y$2-0)),MONTH((Y$2-0)),1)+DAY(Expenses!$E22)-1,EOMONTH((Y$2-0),0)))&lt;=(Y$3-0))*((MIN(DATE(YEAR((Y$2-0)),MONTH((Y$2-0)),1)+DAY(Expenses!$E22)-1,EOMONTH((Y$2-0),0)))&gt;=Expenses!$E22)*((MIN(DATE(YEAR((Y$2-0)),MONTH((Y$2-0)),1)+DAY(Expenses!$E22)-1,EOMONTH((Y$2-0),0)))&lt;=IF(Expenses!$F22="",DATE(9999,1,1),Expenses!$F22))+((MIN(EOMONTH((Y$2-0),0)+DAY(Expenses!$E22),EOMONTH((Y$2-0),1)))&gt;=(Y$2-0))*((MIN(EOMONTH((Y$2-0),0)+DAY(Expenses!$E22),EOMONTH((Y$2-0),1)))&lt;=(Y$3-0))*((MIN(EOMONTH((Y$2-0),0)+DAY(Expenses!$E22),EOMONTH((Y$2-0),1)))&gt;=Expenses!$E22)*((MIN(EOMONTH((Y$2-0),0)+DAY(Expenses!$E22),EOMONTH((Y$2-0),1)))&lt;=IF(Expenses!$F22="",DATE(9999,1,1),Expenses!$F22))+((MIN(EOMONTH((Y$2-0),1)+DAY(Expenses!$E22),EOMONTH((Y$2-0),2)))&gt;=(Y$2-0))*((MIN(EOMONTH((Y$2-0),1)+DAY(Expenses!$E22),EOMONTH((Y$2-0),2)))&lt;=(Y$3-0))*((MIN(EOMONTH((Y$2-0),1)+DAY(Expenses!$E22),EOMONTH((Y$2-0),2)))&gt;=Expenses!$E22)*((MIN(EOMONTH((Y$2-0),1)+DAY(Expenses!$E22),EOMONTH((Y$2-0),2)))&lt;=IF(Expenses!$F22="",DATE(9999,1,1),Expenses!$F22))),IF((Expenses!$E22&gt;=(Y$2-0))*(Expenses!$E22&lt;=(Y$3-0))=1,Expenses!$D22,0)))</f>
        <v/>
      </c>
      <c r="Z46" s="22">
        <f>IF(OR(Expenses!$D22="",Expenses!$E22=""),0,IF(Expenses!$C22="Monthly",Expenses!$D22*(((MIN(DATE(YEAR((Z$2-0)),MONTH((Z$2-0)),1)+DAY(Expenses!$E22)-1,EOMONTH((Z$2-0),0)))&gt;=(Z$2-0))*((MIN(DATE(YEAR((Z$2-0)),MONTH((Z$2-0)),1)+DAY(Expenses!$E22)-1,EOMONTH((Z$2-0),0)))&lt;=(Z$3-0))*((MIN(DATE(YEAR((Z$2-0)),MONTH((Z$2-0)),1)+DAY(Expenses!$E22)-1,EOMONTH((Z$2-0),0)))&gt;=Expenses!$E22)*((MIN(DATE(YEAR((Z$2-0)),MONTH((Z$2-0)),1)+DAY(Expenses!$E22)-1,EOMONTH((Z$2-0),0)))&lt;=IF(Expenses!$F22="",DATE(9999,1,1),Expenses!$F22))+((MIN(EOMONTH((Z$2-0),0)+DAY(Expenses!$E22),EOMONTH((Z$2-0),1)))&gt;=(Z$2-0))*((MIN(EOMONTH((Z$2-0),0)+DAY(Expenses!$E22),EOMONTH((Z$2-0),1)))&lt;=(Z$3-0))*((MIN(EOMONTH((Z$2-0),0)+DAY(Expenses!$E22),EOMONTH((Z$2-0),1)))&gt;=Expenses!$E22)*((MIN(EOMONTH((Z$2-0),0)+DAY(Expenses!$E22),EOMONTH((Z$2-0),1)))&lt;=IF(Expenses!$F22="",DATE(9999,1,1),Expenses!$F22))+((MIN(EOMONTH((Z$2-0),1)+DAY(Expenses!$E22),EOMONTH((Z$2-0),2)))&gt;=(Z$2-0))*((MIN(EOMONTH((Z$2-0),1)+DAY(Expenses!$E22),EOMONTH((Z$2-0),2)))&lt;=(Z$3-0))*((MIN(EOMONTH((Z$2-0),1)+DAY(Expenses!$E22),EOMONTH((Z$2-0),2)))&gt;=Expenses!$E22)*((MIN(EOMONTH((Z$2-0),1)+DAY(Expenses!$E22),EOMONTH((Z$2-0),2)))&lt;=IF(Expenses!$F22="",DATE(9999,1,1),Expenses!$F22))),IF((Expenses!$E22&gt;=(Z$2-0))*(Expenses!$E22&lt;=(Z$3-0))=1,Expenses!$D22,0)))</f>
        <v/>
      </c>
      <c r="AA46" s="22">
        <f>IF(OR(Expenses!$D22="",Expenses!$E22=""),0,IF(Expenses!$C22="Monthly",Expenses!$D22*(((MIN(DATE(YEAR((AA$2-0)),MONTH((AA$2-0)),1)+DAY(Expenses!$E22)-1,EOMONTH((AA$2-0),0)))&gt;=(AA$2-0))*((MIN(DATE(YEAR((AA$2-0)),MONTH((AA$2-0)),1)+DAY(Expenses!$E22)-1,EOMONTH((AA$2-0),0)))&lt;=(AA$3-0))*((MIN(DATE(YEAR((AA$2-0)),MONTH((AA$2-0)),1)+DAY(Expenses!$E22)-1,EOMONTH((AA$2-0),0)))&gt;=Expenses!$E22)*((MIN(DATE(YEAR((AA$2-0)),MONTH((AA$2-0)),1)+DAY(Expenses!$E22)-1,EOMONTH((AA$2-0),0)))&lt;=IF(Expenses!$F22="",DATE(9999,1,1),Expenses!$F22))+((MIN(EOMONTH((AA$2-0),0)+DAY(Expenses!$E22),EOMONTH((AA$2-0),1)))&gt;=(AA$2-0))*((MIN(EOMONTH((AA$2-0),0)+DAY(Expenses!$E22),EOMONTH((AA$2-0),1)))&lt;=(AA$3-0))*((MIN(EOMONTH((AA$2-0),0)+DAY(Expenses!$E22),EOMONTH((AA$2-0),1)))&gt;=Expenses!$E22)*((MIN(EOMONTH((AA$2-0),0)+DAY(Expenses!$E22),EOMONTH((AA$2-0),1)))&lt;=IF(Expenses!$F22="",DATE(9999,1,1),Expenses!$F22))+((MIN(EOMONTH((AA$2-0),1)+DAY(Expenses!$E22),EOMONTH((AA$2-0),2)))&gt;=(AA$2-0))*((MIN(EOMONTH((AA$2-0),1)+DAY(Expenses!$E22),EOMONTH((AA$2-0),2)))&lt;=(AA$3-0))*((MIN(EOMONTH((AA$2-0),1)+DAY(Expenses!$E22),EOMONTH((AA$2-0),2)))&gt;=Expenses!$E22)*((MIN(EOMONTH((AA$2-0),1)+DAY(Expenses!$E22),EOMONTH((AA$2-0),2)))&lt;=IF(Expenses!$F22="",DATE(9999,1,1),Expenses!$F22))),IF((Expenses!$E22&gt;=(AA$2-0))*(Expenses!$E22&lt;=(AA$3-0))=1,Expenses!$D22,0)))</f>
        <v/>
      </c>
      <c r="AB46" s="22">
        <f>IF(OR(Expenses!$D22="",Expenses!$E22=""),0,IF(Expenses!$C22="Monthly",Expenses!$D22*(((MIN(DATE(YEAR((AB$2-0)),MONTH((AB$2-0)),1)+DAY(Expenses!$E22)-1,EOMONTH((AB$2-0),0)))&gt;=(AB$2-0))*((MIN(DATE(YEAR((AB$2-0)),MONTH((AB$2-0)),1)+DAY(Expenses!$E22)-1,EOMONTH((AB$2-0),0)))&lt;=(AB$3-0))*((MIN(DATE(YEAR((AB$2-0)),MONTH((AB$2-0)),1)+DAY(Expenses!$E22)-1,EOMONTH((AB$2-0),0)))&gt;=Expenses!$E22)*((MIN(DATE(YEAR((AB$2-0)),MONTH((AB$2-0)),1)+DAY(Expenses!$E22)-1,EOMONTH((AB$2-0),0)))&lt;=IF(Expenses!$F22="",DATE(9999,1,1),Expenses!$F22))+((MIN(EOMONTH((AB$2-0),0)+DAY(Expenses!$E22),EOMONTH((AB$2-0),1)))&gt;=(AB$2-0))*((MIN(EOMONTH((AB$2-0),0)+DAY(Expenses!$E22),EOMONTH((AB$2-0),1)))&lt;=(AB$3-0))*((MIN(EOMONTH((AB$2-0),0)+DAY(Expenses!$E22),EOMONTH((AB$2-0),1)))&gt;=Expenses!$E22)*((MIN(EOMONTH((AB$2-0),0)+DAY(Expenses!$E22),EOMONTH((AB$2-0),1)))&lt;=IF(Expenses!$F22="",DATE(9999,1,1),Expenses!$F22))+((MIN(EOMONTH((AB$2-0),1)+DAY(Expenses!$E22),EOMONTH((AB$2-0),2)))&gt;=(AB$2-0))*((MIN(EOMONTH((AB$2-0),1)+DAY(Expenses!$E22),EOMONTH((AB$2-0),2)))&lt;=(AB$3-0))*((MIN(EOMONTH((AB$2-0),1)+DAY(Expenses!$E22),EOMONTH((AB$2-0),2)))&gt;=Expenses!$E22)*((MIN(EOMONTH((AB$2-0),1)+DAY(Expenses!$E22),EOMONTH((AB$2-0),2)))&lt;=IF(Expenses!$F22="",DATE(9999,1,1),Expenses!$F22))),IF((Expenses!$E22&gt;=(AB$2-0))*(Expenses!$E22&lt;=(AB$3-0))=1,Expenses!$D22,0)))</f>
        <v/>
      </c>
    </row>
    <row r="47" ht="15" customHeight="1" s="23">
      <c r="A47" s="22">
        <f>IF(Expenses!$B23="","",Expenses!$B23)</f>
        <v/>
      </c>
      <c r="B47" s="22">
        <f>IF(Expenses!$A23="","",Expenses!$A23)</f>
        <v/>
      </c>
      <c r="C47" s="22">
        <f>IF(OR(Expenses!$D23="",Expenses!$E23=""),0,IF(Expenses!$C23="Monthly",Expenses!$D23*(((MIN(DATE(YEAR((C$2-0)),MONTH((C$2-0)),1)+DAY(Expenses!$E23)-1,EOMONTH((C$2-0),0)))&gt;=(C$2-0))*((MIN(DATE(YEAR((C$2-0)),MONTH((C$2-0)),1)+DAY(Expenses!$E23)-1,EOMONTH((C$2-0),0)))&lt;=(C$3-0))*((MIN(DATE(YEAR((C$2-0)),MONTH((C$2-0)),1)+DAY(Expenses!$E23)-1,EOMONTH((C$2-0),0)))&gt;=Expenses!$E23)*((MIN(DATE(YEAR((C$2-0)),MONTH((C$2-0)),1)+DAY(Expenses!$E23)-1,EOMONTH((C$2-0),0)))&lt;=IF(Expenses!$F23="",DATE(9999,1,1),Expenses!$F23))+((MIN(EOMONTH((C$2-0),0)+DAY(Expenses!$E23),EOMONTH((C$2-0),1)))&gt;=(C$2-0))*((MIN(EOMONTH((C$2-0),0)+DAY(Expenses!$E23),EOMONTH((C$2-0),1)))&lt;=(C$3-0))*((MIN(EOMONTH((C$2-0),0)+DAY(Expenses!$E23),EOMONTH((C$2-0),1)))&gt;=Expenses!$E23)*((MIN(EOMONTH((C$2-0),0)+DAY(Expenses!$E23),EOMONTH((C$2-0),1)))&lt;=IF(Expenses!$F23="",DATE(9999,1,1),Expenses!$F23))+((MIN(EOMONTH((C$2-0),1)+DAY(Expenses!$E23),EOMONTH((C$2-0),2)))&gt;=(C$2-0))*((MIN(EOMONTH((C$2-0),1)+DAY(Expenses!$E23),EOMONTH((C$2-0),2)))&lt;=(C$3-0))*((MIN(EOMONTH((C$2-0),1)+DAY(Expenses!$E23),EOMONTH((C$2-0),2)))&gt;=Expenses!$E23)*((MIN(EOMONTH((C$2-0),1)+DAY(Expenses!$E23),EOMONTH((C$2-0),2)))&lt;=IF(Expenses!$F23="",DATE(9999,1,1),Expenses!$F23))),IF((Expenses!$E23&gt;=(C$2-0))*(Expenses!$E23&lt;=(C$3-0))=1,Expenses!$D23,0)))</f>
        <v/>
      </c>
      <c r="D47" s="22">
        <f>IF(OR(Expenses!$D23="",Expenses!$E23=""),0,IF(Expenses!$C23="Monthly",Expenses!$D23*(((MIN(DATE(YEAR((D$2-0)),MONTH((D$2-0)),1)+DAY(Expenses!$E23)-1,EOMONTH((D$2-0),0)))&gt;=(D$2-0))*((MIN(DATE(YEAR((D$2-0)),MONTH((D$2-0)),1)+DAY(Expenses!$E23)-1,EOMONTH((D$2-0),0)))&lt;=(D$3-0))*((MIN(DATE(YEAR((D$2-0)),MONTH((D$2-0)),1)+DAY(Expenses!$E23)-1,EOMONTH((D$2-0),0)))&gt;=Expenses!$E23)*((MIN(DATE(YEAR((D$2-0)),MONTH((D$2-0)),1)+DAY(Expenses!$E23)-1,EOMONTH((D$2-0),0)))&lt;=IF(Expenses!$F23="",DATE(9999,1,1),Expenses!$F23))+((MIN(EOMONTH((D$2-0),0)+DAY(Expenses!$E23),EOMONTH((D$2-0),1)))&gt;=(D$2-0))*((MIN(EOMONTH((D$2-0),0)+DAY(Expenses!$E23),EOMONTH((D$2-0),1)))&lt;=(D$3-0))*((MIN(EOMONTH((D$2-0),0)+DAY(Expenses!$E23),EOMONTH((D$2-0),1)))&gt;=Expenses!$E23)*((MIN(EOMONTH((D$2-0),0)+DAY(Expenses!$E23),EOMONTH((D$2-0),1)))&lt;=IF(Expenses!$F23="",DATE(9999,1,1),Expenses!$F23))+((MIN(EOMONTH((D$2-0),1)+DAY(Expenses!$E23),EOMONTH((D$2-0),2)))&gt;=(D$2-0))*((MIN(EOMONTH((D$2-0),1)+DAY(Expenses!$E23),EOMONTH((D$2-0),2)))&lt;=(D$3-0))*((MIN(EOMONTH((D$2-0),1)+DAY(Expenses!$E23),EOMONTH((D$2-0),2)))&gt;=Expenses!$E23)*((MIN(EOMONTH((D$2-0),1)+DAY(Expenses!$E23),EOMONTH((D$2-0),2)))&lt;=IF(Expenses!$F23="",DATE(9999,1,1),Expenses!$F23))),IF((Expenses!$E23&gt;=(D$2-0))*(Expenses!$E23&lt;=(D$3-0))=1,Expenses!$D23,0)))</f>
        <v/>
      </c>
      <c r="E47" s="22">
        <f>IF(OR(Expenses!$D23="",Expenses!$E23=""),0,IF(Expenses!$C23="Monthly",Expenses!$D23*(((MIN(DATE(YEAR((E$2-0)),MONTH((E$2-0)),1)+DAY(Expenses!$E23)-1,EOMONTH((E$2-0),0)))&gt;=(E$2-0))*((MIN(DATE(YEAR((E$2-0)),MONTH((E$2-0)),1)+DAY(Expenses!$E23)-1,EOMONTH((E$2-0),0)))&lt;=(E$3-0))*((MIN(DATE(YEAR((E$2-0)),MONTH((E$2-0)),1)+DAY(Expenses!$E23)-1,EOMONTH((E$2-0),0)))&gt;=Expenses!$E23)*((MIN(DATE(YEAR((E$2-0)),MONTH((E$2-0)),1)+DAY(Expenses!$E23)-1,EOMONTH((E$2-0),0)))&lt;=IF(Expenses!$F23="",DATE(9999,1,1),Expenses!$F23))+((MIN(EOMONTH((E$2-0),0)+DAY(Expenses!$E23),EOMONTH((E$2-0),1)))&gt;=(E$2-0))*((MIN(EOMONTH((E$2-0),0)+DAY(Expenses!$E23),EOMONTH((E$2-0),1)))&lt;=(E$3-0))*((MIN(EOMONTH((E$2-0),0)+DAY(Expenses!$E23),EOMONTH((E$2-0),1)))&gt;=Expenses!$E23)*((MIN(EOMONTH((E$2-0),0)+DAY(Expenses!$E23),EOMONTH((E$2-0),1)))&lt;=IF(Expenses!$F23="",DATE(9999,1,1),Expenses!$F23))+((MIN(EOMONTH((E$2-0),1)+DAY(Expenses!$E23),EOMONTH((E$2-0),2)))&gt;=(E$2-0))*((MIN(EOMONTH((E$2-0),1)+DAY(Expenses!$E23),EOMONTH((E$2-0),2)))&lt;=(E$3-0))*((MIN(EOMONTH((E$2-0),1)+DAY(Expenses!$E23),EOMONTH((E$2-0),2)))&gt;=Expenses!$E23)*((MIN(EOMONTH((E$2-0),1)+DAY(Expenses!$E23),EOMONTH((E$2-0),2)))&lt;=IF(Expenses!$F23="",DATE(9999,1,1),Expenses!$F23))),IF((Expenses!$E23&gt;=(E$2-0))*(Expenses!$E23&lt;=(E$3-0))=1,Expenses!$D23,0)))</f>
        <v/>
      </c>
      <c r="F47" s="22">
        <f>IF(OR(Expenses!$D23="",Expenses!$E23=""),0,IF(Expenses!$C23="Monthly",Expenses!$D23*(((MIN(DATE(YEAR((F$2-0)),MONTH((F$2-0)),1)+DAY(Expenses!$E23)-1,EOMONTH((F$2-0),0)))&gt;=(F$2-0))*((MIN(DATE(YEAR((F$2-0)),MONTH((F$2-0)),1)+DAY(Expenses!$E23)-1,EOMONTH((F$2-0),0)))&lt;=(F$3-0))*((MIN(DATE(YEAR((F$2-0)),MONTH((F$2-0)),1)+DAY(Expenses!$E23)-1,EOMONTH((F$2-0),0)))&gt;=Expenses!$E23)*((MIN(DATE(YEAR((F$2-0)),MONTH((F$2-0)),1)+DAY(Expenses!$E23)-1,EOMONTH((F$2-0),0)))&lt;=IF(Expenses!$F23="",DATE(9999,1,1),Expenses!$F23))+((MIN(EOMONTH((F$2-0),0)+DAY(Expenses!$E23),EOMONTH((F$2-0),1)))&gt;=(F$2-0))*((MIN(EOMONTH((F$2-0),0)+DAY(Expenses!$E23),EOMONTH((F$2-0),1)))&lt;=(F$3-0))*((MIN(EOMONTH((F$2-0),0)+DAY(Expenses!$E23),EOMONTH((F$2-0),1)))&gt;=Expenses!$E23)*((MIN(EOMONTH((F$2-0),0)+DAY(Expenses!$E23),EOMONTH((F$2-0),1)))&lt;=IF(Expenses!$F23="",DATE(9999,1,1),Expenses!$F23))+((MIN(EOMONTH((F$2-0),1)+DAY(Expenses!$E23),EOMONTH((F$2-0),2)))&gt;=(F$2-0))*((MIN(EOMONTH((F$2-0),1)+DAY(Expenses!$E23),EOMONTH((F$2-0),2)))&lt;=(F$3-0))*((MIN(EOMONTH((F$2-0),1)+DAY(Expenses!$E23),EOMONTH((F$2-0),2)))&gt;=Expenses!$E23)*((MIN(EOMONTH((F$2-0),1)+DAY(Expenses!$E23),EOMONTH((F$2-0),2)))&lt;=IF(Expenses!$F23="",DATE(9999,1,1),Expenses!$F23))),IF((Expenses!$E23&gt;=(F$2-0))*(Expenses!$E23&lt;=(F$3-0))=1,Expenses!$D23,0)))</f>
        <v/>
      </c>
      <c r="G47" s="22">
        <f>IF(OR(Expenses!$D23="",Expenses!$E23=""),0,IF(Expenses!$C23="Monthly",Expenses!$D23*(((MIN(DATE(YEAR((G$2-0)),MONTH((G$2-0)),1)+DAY(Expenses!$E23)-1,EOMONTH((G$2-0),0)))&gt;=(G$2-0))*((MIN(DATE(YEAR((G$2-0)),MONTH((G$2-0)),1)+DAY(Expenses!$E23)-1,EOMONTH((G$2-0),0)))&lt;=(G$3-0))*((MIN(DATE(YEAR((G$2-0)),MONTH((G$2-0)),1)+DAY(Expenses!$E23)-1,EOMONTH((G$2-0),0)))&gt;=Expenses!$E23)*((MIN(DATE(YEAR((G$2-0)),MONTH((G$2-0)),1)+DAY(Expenses!$E23)-1,EOMONTH((G$2-0),0)))&lt;=IF(Expenses!$F23="",DATE(9999,1,1),Expenses!$F23))+((MIN(EOMONTH((G$2-0),0)+DAY(Expenses!$E23),EOMONTH((G$2-0),1)))&gt;=(G$2-0))*((MIN(EOMONTH((G$2-0),0)+DAY(Expenses!$E23),EOMONTH((G$2-0),1)))&lt;=(G$3-0))*((MIN(EOMONTH((G$2-0),0)+DAY(Expenses!$E23),EOMONTH((G$2-0),1)))&gt;=Expenses!$E23)*((MIN(EOMONTH((G$2-0),0)+DAY(Expenses!$E23),EOMONTH((G$2-0),1)))&lt;=IF(Expenses!$F23="",DATE(9999,1,1),Expenses!$F23))+((MIN(EOMONTH((G$2-0),1)+DAY(Expenses!$E23),EOMONTH((G$2-0),2)))&gt;=(G$2-0))*((MIN(EOMONTH((G$2-0),1)+DAY(Expenses!$E23),EOMONTH((G$2-0),2)))&lt;=(G$3-0))*((MIN(EOMONTH((G$2-0),1)+DAY(Expenses!$E23),EOMONTH((G$2-0),2)))&gt;=Expenses!$E23)*((MIN(EOMONTH((G$2-0),1)+DAY(Expenses!$E23),EOMONTH((G$2-0),2)))&lt;=IF(Expenses!$F23="",DATE(9999,1,1),Expenses!$F23))),IF((Expenses!$E23&gt;=(G$2-0))*(Expenses!$E23&lt;=(G$3-0))=1,Expenses!$D23,0)))</f>
        <v/>
      </c>
      <c r="H47" s="22">
        <f>IF(OR(Expenses!$D23="",Expenses!$E23=""),0,IF(Expenses!$C23="Monthly",Expenses!$D23*(((MIN(DATE(YEAR((H$2-0)),MONTH((H$2-0)),1)+DAY(Expenses!$E23)-1,EOMONTH((H$2-0),0)))&gt;=(H$2-0))*((MIN(DATE(YEAR((H$2-0)),MONTH((H$2-0)),1)+DAY(Expenses!$E23)-1,EOMONTH((H$2-0),0)))&lt;=(H$3-0))*((MIN(DATE(YEAR((H$2-0)),MONTH((H$2-0)),1)+DAY(Expenses!$E23)-1,EOMONTH((H$2-0),0)))&gt;=Expenses!$E23)*((MIN(DATE(YEAR((H$2-0)),MONTH((H$2-0)),1)+DAY(Expenses!$E23)-1,EOMONTH((H$2-0),0)))&lt;=IF(Expenses!$F23="",DATE(9999,1,1),Expenses!$F23))+((MIN(EOMONTH((H$2-0),0)+DAY(Expenses!$E23),EOMONTH((H$2-0),1)))&gt;=(H$2-0))*((MIN(EOMONTH((H$2-0),0)+DAY(Expenses!$E23),EOMONTH((H$2-0),1)))&lt;=(H$3-0))*((MIN(EOMONTH((H$2-0),0)+DAY(Expenses!$E23),EOMONTH((H$2-0),1)))&gt;=Expenses!$E23)*((MIN(EOMONTH((H$2-0),0)+DAY(Expenses!$E23),EOMONTH((H$2-0),1)))&lt;=IF(Expenses!$F23="",DATE(9999,1,1),Expenses!$F23))+((MIN(EOMONTH((H$2-0),1)+DAY(Expenses!$E23),EOMONTH((H$2-0),2)))&gt;=(H$2-0))*((MIN(EOMONTH((H$2-0),1)+DAY(Expenses!$E23),EOMONTH((H$2-0),2)))&lt;=(H$3-0))*((MIN(EOMONTH((H$2-0),1)+DAY(Expenses!$E23),EOMONTH((H$2-0),2)))&gt;=Expenses!$E23)*((MIN(EOMONTH((H$2-0),1)+DAY(Expenses!$E23),EOMONTH((H$2-0),2)))&lt;=IF(Expenses!$F23="",DATE(9999,1,1),Expenses!$F23))),IF((Expenses!$E23&gt;=(H$2-0))*(Expenses!$E23&lt;=(H$3-0))=1,Expenses!$D23,0)))</f>
        <v/>
      </c>
      <c r="I47" s="22">
        <f>IF(OR(Expenses!$D23="",Expenses!$E23=""),0,IF(Expenses!$C23="Monthly",Expenses!$D23*(((MIN(DATE(YEAR((I$2-0)),MONTH((I$2-0)),1)+DAY(Expenses!$E23)-1,EOMONTH((I$2-0),0)))&gt;=(I$2-0))*((MIN(DATE(YEAR((I$2-0)),MONTH((I$2-0)),1)+DAY(Expenses!$E23)-1,EOMONTH((I$2-0),0)))&lt;=(I$3-0))*((MIN(DATE(YEAR((I$2-0)),MONTH((I$2-0)),1)+DAY(Expenses!$E23)-1,EOMONTH((I$2-0),0)))&gt;=Expenses!$E23)*((MIN(DATE(YEAR((I$2-0)),MONTH((I$2-0)),1)+DAY(Expenses!$E23)-1,EOMONTH((I$2-0),0)))&lt;=IF(Expenses!$F23="",DATE(9999,1,1),Expenses!$F23))+((MIN(EOMONTH((I$2-0),0)+DAY(Expenses!$E23),EOMONTH((I$2-0),1)))&gt;=(I$2-0))*((MIN(EOMONTH((I$2-0),0)+DAY(Expenses!$E23),EOMONTH((I$2-0),1)))&lt;=(I$3-0))*((MIN(EOMONTH((I$2-0),0)+DAY(Expenses!$E23),EOMONTH((I$2-0),1)))&gt;=Expenses!$E23)*((MIN(EOMONTH((I$2-0),0)+DAY(Expenses!$E23),EOMONTH((I$2-0),1)))&lt;=IF(Expenses!$F23="",DATE(9999,1,1),Expenses!$F23))+((MIN(EOMONTH((I$2-0),1)+DAY(Expenses!$E23),EOMONTH((I$2-0),2)))&gt;=(I$2-0))*((MIN(EOMONTH((I$2-0),1)+DAY(Expenses!$E23),EOMONTH((I$2-0),2)))&lt;=(I$3-0))*((MIN(EOMONTH((I$2-0),1)+DAY(Expenses!$E23),EOMONTH((I$2-0),2)))&gt;=Expenses!$E23)*((MIN(EOMONTH((I$2-0),1)+DAY(Expenses!$E23),EOMONTH((I$2-0),2)))&lt;=IF(Expenses!$F23="",DATE(9999,1,1),Expenses!$F23))),IF((Expenses!$E23&gt;=(I$2-0))*(Expenses!$E23&lt;=(I$3-0))=1,Expenses!$D23,0)))</f>
        <v/>
      </c>
      <c r="J47" s="22">
        <f>IF(OR(Expenses!$D23="",Expenses!$E23=""),0,IF(Expenses!$C23="Monthly",Expenses!$D23*(((MIN(DATE(YEAR((J$2-0)),MONTH((J$2-0)),1)+DAY(Expenses!$E23)-1,EOMONTH((J$2-0),0)))&gt;=(J$2-0))*((MIN(DATE(YEAR((J$2-0)),MONTH((J$2-0)),1)+DAY(Expenses!$E23)-1,EOMONTH((J$2-0),0)))&lt;=(J$3-0))*((MIN(DATE(YEAR((J$2-0)),MONTH((J$2-0)),1)+DAY(Expenses!$E23)-1,EOMONTH((J$2-0),0)))&gt;=Expenses!$E23)*((MIN(DATE(YEAR((J$2-0)),MONTH((J$2-0)),1)+DAY(Expenses!$E23)-1,EOMONTH((J$2-0),0)))&lt;=IF(Expenses!$F23="",DATE(9999,1,1),Expenses!$F23))+((MIN(EOMONTH((J$2-0),0)+DAY(Expenses!$E23),EOMONTH((J$2-0),1)))&gt;=(J$2-0))*((MIN(EOMONTH((J$2-0),0)+DAY(Expenses!$E23),EOMONTH((J$2-0),1)))&lt;=(J$3-0))*((MIN(EOMONTH((J$2-0),0)+DAY(Expenses!$E23),EOMONTH((J$2-0),1)))&gt;=Expenses!$E23)*((MIN(EOMONTH((J$2-0),0)+DAY(Expenses!$E23),EOMONTH((J$2-0),1)))&lt;=IF(Expenses!$F23="",DATE(9999,1,1),Expenses!$F23))+((MIN(EOMONTH((J$2-0),1)+DAY(Expenses!$E23),EOMONTH((J$2-0),2)))&gt;=(J$2-0))*((MIN(EOMONTH((J$2-0),1)+DAY(Expenses!$E23),EOMONTH((J$2-0),2)))&lt;=(J$3-0))*((MIN(EOMONTH((J$2-0),1)+DAY(Expenses!$E23),EOMONTH((J$2-0),2)))&gt;=Expenses!$E23)*((MIN(EOMONTH((J$2-0),1)+DAY(Expenses!$E23),EOMONTH((J$2-0),2)))&lt;=IF(Expenses!$F23="",DATE(9999,1,1),Expenses!$F23))),IF((Expenses!$E23&gt;=(J$2-0))*(Expenses!$E23&lt;=(J$3-0))=1,Expenses!$D23,0)))</f>
        <v/>
      </c>
      <c r="K47" s="22">
        <f>IF(OR(Expenses!$D23="",Expenses!$E23=""),0,IF(Expenses!$C23="Monthly",Expenses!$D23*(((MIN(DATE(YEAR((K$2-0)),MONTH((K$2-0)),1)+DAY(Expenses!$E23)-1,EOMONTH((K$2-0),0)))&gt;=(K$2-0))*((MIN(DATE(YEAR((K$2-0)),MONTH((K$2-0)),1)+DAY(Expenses!$E23)-1,EOMONTH((K$2-0),0)))&lt;=(K$3-0))*((MIN(DATE(YEAR((K$2-0)),MONTH((K$2-0)),1)+DAY(Expenses!$E23)-1,EOMONTH((K$2-0),0)))&gt;=Expenses!$E23)*((MIN(DATE(YEAR((K$2-0)),MONTH((K$2-0)),1)+DAY(Expenses!$E23)-1,EOMONTH((K$2-0),0)))&lt;=IF(Expenses!$F23="",DATE(9999,1,1),Expenses!$F23))+((MIN(EOMONTH((K$2-0),0)+DAY(Expenses!$E23),EOMONTH((K$2-0),1)))&gt;=(K$2-0))*((MIN(EOMONTH((K$2-0),0)+DAY(Expenses!$E23),EOMONTH((K$2-0),1)))&lt;=(K$3-0))*((MIN(EOMONTH((K$2-0),0)+DAY(Expenses!$E23),EOMONTH((K$2-0),1)))&gt;=Expenses!$E23)*((MIN(EOMONTH((K$2-0),0)+DAY(Expenses!$E23),EOMONTH((K$2-0),1)))&lt;=IF(Expenses!$F23="",DATE(9999,1,1),Expenses!$F23))+((MIN(EOMONTH((K$2-0),1)+DAY(Expenses!$E23),EOMONTH((K$2-0),2)))&gt;=(K$2-0))*((MIN(EOMONTH((K$2-0),1)+DAY(Expenses!$E23),EOMONTH((K$2-0),2)))&lt;=(K$3-0))*((MIN(EOMONTH((K$2-0),1)+DAY(Expenses!$E23),EOMONTH((K$2-0),2)))&gt;=Expenses!$E23)*((MIN(EOMONTH((K$2-0),1)+DAY(Expenses!$E23),EOMONTH((K$2-0),2)))&lt;=IF(Expenses!$F23="",DATE(9999,1,1),Expenses!$F23))),IF((Expenses!$E23&gt;=(K$2-0))*(Expenses!$E23&lt;=(K$3-0))=1,Expenses!$D23,0)))</f>
        <v/>
      </c>
      <c r="L47" s="22">
        <f>IF(OR(Expenses!$D23="",Expenses!$E23=""),0,IF(Expenses!$C23="Monthly",Expenses!$D23*(((MIN(DATE(YEAR((L$2-0)),MONTH((L$2-0)),1)+DAY(Expenses!$E23)-1,EOMONTH((L$2-0),0)))&gt;=(L$2-0))*((MIN(DATE(YEAR((L$2-0)),MONTH((L$2-0)),1)+DAY(Expenses!$E23)-1,EOMONTH((L$2-0),0)))&lt;=(L$3-0))*((MIN(DATE(YEAR((L$2-0)),MONTH((L$2-0)),1)+DAY(Expenses!$E23)-1,EOMONTH((L$2-0),0)))&gt;=Expenses!$E23)*((MIN(DATE(YEAR((L$2-0)),MONTH((L$2-0)),1)+DAY(Expenses!$E23)-1,EOMONTH((L$2-0),0)))&lt;=IF(Expenses!$F23="",DATE(9999,1,1),Expenses!$F23))+((MIN(EOMONTH((L$2-0),0)+DAY(Expenses!$E23),EOMONTH((L$2-0),1)))&gt;=(L$2-0))*((MIN(EOMONTH((L$2-0),0)+DAY(Expenses!$E23),EOMONTH((L$2-0),1)))&lt;=(L$3-0))*((MIN(EOMONTH((L$2-0),0)+DAY(Expenses!$E23),EOMONTH((L$2-0),1)))&gt;=Expenses!$E23)*((MIN(EOMONTH((L$2-0),0)+DAY(Expenses!$E23),EOMONTH((L$2-0),1)))&lt;=IF(Expenses!$F23="",DATE(9999,1,1),Expenses!$F23))+((MIN(EOMONTH((L$2-0),1)+DAY(Expenses!$E23),EOMONTH((L$2-0),2)))&gt;=(L$2-0))*((MIN(EOMONTH((L$2-0),1)+DAY(Expenses!$E23),EOMONTH((L$2-0),2)))&lt;=(L$3-0))*((MIN(EOMONTH((L$2-0),1)+DAY(Expenses!$E23),EOMONTH((L$2-0),2)))&gt;=Expenses!$E23)*((MIN(EOMONTH((L$2-0),1)+DAY(Expenses!$E23),EOMONTH((L$2-0),2)))&lt;=IF(Expenses!$F23="",DATE(9999,1,1),Expenses!$F23))),IF((Expenses!$E23&gt;=(L$2-0))*(Expenses!$E23&lt;=(L$3-0))=1,Expenses!$D23,0)))</f>
        <v/>
      </c>
      <c r="M47" s="22">
        <f>IF(OR(Expenses!$D23="",Expenses!$E23=""),0,IF(Expenses!$C23="Monthly",Expenses!$D23*(((MIN(DATE(YEAR((M$2-0)),MONTH((M$2-0)),1)+DAY(Expenses!$E23)-1,EOMONTH((M$2-0),0)))&gt;=(M$2-0))*((MIN(DATE(YEAR((M$2-0)),MONTH((M$2-0)),1)+DAY(Expenses!$E23)-1,EOMONTH((M$2-0),0)))&lt;=(M$3-0))*((MIN(DATE(YEAR((M$2-0)),MONTH((M$2-0)),1)+DAY(Expenses!$E23)-1,EOMONTH((M$2-0),0)))&gt;=Expenses!$E23)*((MIN(DATE(YEAR((M$2-0)),MONTH((M$2-0)),1)+DAY(Expenses!$E23)-1,EOMONTH((M$2-0),0)))&lt;=IF(Expenses!$F23="",DATE(9999,1,1),Expenses!$F23))+((MIN(EOMONTH((M$2-0),0)+DAY(Expenses!$E23),EOMONTH((M$2-0),1)))&gt;=(M$2-0))*((MIN(EOMONTH((M$2-0),0)+DAY(Expenses!$E23),EOMONTH((M$2-0),1)))&lt;=(M$3-0))*((MIN(EOMONTH((M$2-0),0)+DAY(Expenses!$E23),EOMONTH((M$2-0),1)))&gt;=Expenses!$E23)*((MIN(EOMONTH((M$2-0),0)+DAY(Expenses!$E23),EOMONTH((M$2-0),1)))&lt;=IF(Expenses!$F23="",DATE(9999,1,1),Expenses!$F23))+((MIN(EOMONTH((M$2-0),1)+DAY(Expenses!$E23),EOMONTH((M$2-0),2)))&gt;=(M$2-0))*((MIN(EOMONTH((M$2-0),1)+DAY(Expenses!$E23),EOMONTH((M$2-0),2)))&lt;=(M$3-0))*((MIN(EOMONTH((M$2-0),1)+DAY(Expenses!$E23),EOMONTH((M$2-0),2)))&gt;=Expenses!$E23)*((MIN(EOMONTH((M$2-0),1)+DAY(Expenses!$E23),EOMONTH((M$2-0),2)))&lt;=IF(Expenses!$F23="",DATE(9999,1,1),Expenses!$F23))),IF((Expenses!$E23&gt;=(M$2-0))*(Expenses!$E23&lt;=(M$3-0))=1,Expenses!$D23,0)))</f>
        <v/>
      </c>
      <c r="N47" s="22">
        <f>IF(OR(Expenses!$D23="",Expenses!$E23=""),0,IF(Expenses!$C23="Monthly",Expenses!$D23*(((MIN(DATE(YEAR((N$2-0)),MONTH((N$2-0)),1)+DAY(Expenses!$E23)-1,EOMONTH((N$2-0),0)))&gt;=(N$2-0))*((MIN(DATE(YEAR((N$2-0)),MONTH((N$2-0)),1)+DAY(Expenses!$E23)-1,EOMONTH((N$2-0),0)))&lt;=(N$3-0))*((MIN(DATE(YEAR((N$2-0)),MONTH((N$2-0)),1)+DAY(Expenses!$E23)-1,EOMONTH((N$2-0),0)))&gt;=Expenses!$E23)*((MIN(DATE(YEAR((N$2-0)),MONTH((N$2-0)),1)+DAY(Expenses!$E23)-1,EOMONTH((N$2-0),0)))&lt;=IF(Expenses!$F23="",DATE(9999,1,1),Expenses!$F23))+((MIN(EOMONTH((N$2-0),0)+DAY(Expenses!$E23),EOMONTH((N$2-0),1)))&gt;=(N$2-0))*((MIN(EOMONTH((N$2-0),0)+DAY(Expenses!$E23),EOMONTH((N$2-0),1)))&lt;=(N$3-0))*((MIN(EOMONTH((N$2-0),0)+DAY(Expenses!$E23),EOMONTH((N$2-0),1)))&gt;=Expenses!$E23)*((MIN(EOMONTH((N$2-0),0)+DAY(Expenses!$E23),EOMONTH((N$2-0),1)))&lt;=IF(Expenses!$F23="",DATE(9999,1,1),Expenses!$F23))+((MIN(EOMONTH((N$2-0),1)+DAY(Expenses!$E23),EOMONTH((N$2-0),2)))&gt;=(N$2-0))*((MIN(EOMONTH((N$2-0),1)+DAY(Expenses!$E23),EOMONTH((N$2-0),2)))&lt;=(N$3-0))*((MIN(EOMONTH((N$2-0),1)+DAY(Expenses!$E23),EOMONTH((N$2-0),2)))&gt;=Expenses!$E23)*((MIN(EOMONTH((N$2-0),1)+DAY(Expenses!$E23),EOMONTH((N$2-0),2)))&lt;=IF(Expenses!$F23="",DATE(9999,1,1),Expenses!$F23))),IF((Expenses!$E23&gt;=(N$2-0))*(Expenses!$E23&lt;=(N$3-0))=1,Expenses!$D23,0)))</f>
        <v/>
      </c>
      <c r="O47" s="22">
        <f>IF(OR(Expenses!$D23="",Expenses!$E23=""),0,IF(Expenses!$C23="Monthly",Expenses!$D23*(((MIN(DATE(YEAR((O$2-0)),MONTH((O$2-0)),1)+DAY(Expenses!$E23)-1,EOMONTH((O$2-0),0)))&gt;=(O$2-0))*((MIN(DATE(YEAR((O$2-0)),MONTH((O$2-0)),1)+DAY(Expenses!$E23)-1,EOMONTH((O$2-0),0)))&lt;=(O$3-0))*((MIN(DATE(YEAR((O$2-0)),MONTH((O$2-0)),1)+DAY(Expenses!$E23)-1,EOMONTH((O$2-0),0)))&gt;=Expenses!$E23)*((MIN(DATE(YEAR((O$2-0)),MONTH((O$2-0)),1)+DAY(Expenses!$E23)-1,EOMONTH((O$2-0),0)))&lt;=IF(Expenses!$F23="",DATE(9999,1,1),Expenses!$F23))+((MIN(EOMONTH((O$2-0),0)+DAY(Expenses!$E23),EOMONTH((O$2-0),1)))&gt;=(O$2-0))*((MIN(EOMONTH((O$2-0),0)+DAY(Expenses!$E23),EOMONTH((O$2-0),1)))&lt;=(O$3-0))*((MIN(EOMONTH((O$2-0),0)+DAY(Expenses!$E23),EOMONTH((O$2-0),1)))&gt;=Expenses!$E23)*((MIN(EOMONTH((O$2-0),0)+DAY(Expenses!$E23),EOMONTH((O$2-0),1)))&lt;=IF(Expenses!$F23="",DATE(9999,1,1),Expenses!$F23))+((MIN(EOMONTH((O$2-0),1)+DAY(Expenses!$E23),EOMONTH((O$2-0),2)))&gt;=(O$2-0))*((MIN(EOMONTH((O$2-0),1)+DAY(Expenses!$E23),EOMONTH((O$2-0),2)))&lt;=(O$3-0))*((MIN(EOMONTH((O$2-0),1)+DAY(Expenses!$E23),EOMONTH((O$2-0),2)))&gt;=Expenses!$E23)*((MIN(EOMONTH((O$2-0),1)+DAY(Expenses!$E23),EOMONTH((O$2-0),2)))&lt;=IF(Expenses!$F23="",DATE(9999,1,1),Expenses!$F23))),IF((Expenses!$E23&gt;=(O$2-0))*(Expenses!$E23&lt;=(O$3-0))=1,Expenses!$D23,0)))</f>
        <v/>
      </c>
      <c r="Q47" s="22">
        <f>IF(OR(Expenses!$D23="",Expenses!$E23=""),0,IF(Expenses!$C23="Monthly",Expenses!$D23*(((MIN(DATE(YEAR((Q$2-0)),MONTH((Q$2-0)),1)+DAY(Expenses!$E23)-1,EOMONTH((Q$2-0),0)))&gt;=(Q$2-0))*((MIN(DATE(YEAR((Q$2-0)),MONTH((Q$2-0)),1)+DAY(Expenses!$E23)-1,EOMONTH((Q$2-0),0)))&lt;=(Q$3-0))*((MIN(DATE(YEAR((Q$2-0)),MONTH((Q$2-0)),1)+DAY(Expenses!$E23)-1,EOMONTH((Q$2-0),0)))&gt;=Expenses!$E23)*((MIN(DATE(YEAR((Q$2-0)),MONTH((Q$2-0)),1)+DAY(Expenses!$E23)-1,EOMONTH((Q$2-0),0)))&lt;=IF(Expenses!$F23="",DATE(9999,1,1),Expenses!$F23))+((MIN(EOMONTH((Q$2-0),0)+DAY(Expenses!$E23),EOMONTH((Q$2-0),1)))&gt;=(Q$2-0))*((MIN(EOMONTH((Q$2-0),0)+DAY(Expenses!$E23),EOMONTH((Q$2-0),1)))&lt;=(Q$3-0))*((MIN(EOMONTH((Q$2-0),0)+DAY(Expenses!$E23),EOMONTH((Q$2-0),1)))&gt;=Expenses!$E23)*((MIN(EOMONTH((Q$2-0),0)+DAY(Expenses!$E23),EOMONTH((Q$2-0),1)))&lt;=IF(Expenses!$F23="",DATE(9999,1,1),Expenses!$F23))+((MIN(EOMONTH((Q$2-0),1)+DAY(Expenses!$E23),EOMONTH((Q$2-0),2)))&gt;=(Q$2-0))*((MIN(EOMONTH((Q$2-0),1)+DAY(Expenses!$E23),EOMONTH((Q$2-0),2)))&lt;=(Q$3-0))*((MIN(EOMONTH((Q$2-0),1)+DAY(Expenses!$E23),EOMONTH((Q$2-0),2)))&gt;=Expenses!$E23)*((MIN(EOMONTH((Q$2-0),1)+DAY(Expenses!$E23),EOMONTH((Q$2-0),2)))&lt;=IF(Expenses!$F23="",DATE(9999,1,1),Expenses!$F23))),IF((Expenses!$E23&gt;=(Q$2-0))*(Expenses!$E23&lt;=(Q$3-0))=1,Expenses!$D23,0)))</f>
        <v/>
      </c>
      <c r="R47" s="22">
        <f>IF(OR(Expenses!$D23="",Expenses!$E23=""),0,IF(Expenses!$C23="Monthly",Expenses!$D23*(((MIN(DATE(YEAR((R$2-0)),MONTH((R$2-0)),1)+DAY(Expenses!$E23)-1,EOMONTH((R$2-0),0)))&gt;=(R$2-0))*((MIN(DATE(YEAR((R$2-0)),MONTH((R$2-0)),1)+DAY(Expenses!$E23)-1,EOMONTH((R$2-0),0)))&lt;=(R$3-0))*((MIN(DATE(YEAR((R$2-0)),MONTH((R$2-0)),1)+DAY(Expenses!$E23)-1,EOMONTH((R$2-0),0)))&gt;=Expenses!$E23)*((MIN(DATE(YEAR((R$2-0)),MONTH((R$2-0)),1)+DAY(Expenses!$E23)-1,EOMONTH((R$2-0),0)))&lt;=IF(Expenses!$F23="",DATE(9999,1,1),Expenses!$F23))+((MIN(EOMONTH((R$2-0),0)+DAY(Expenses!$E23),EOMONTH((R$2-0),1)))&gt;=(R$2-0))*((MIN(EOMONTH((R$2-0),0)+DAY(Expenses!$E23),EOMONTH((R$2-0),1)))&lt;=(R$3-0))*((MIN(EOMONTH((R$2-0),0)+DAY(Expenses!$E23),EOMONTH((R$2-0),1)))&gt;=Expenses!$E23)*((MIN(EOMONTH((R$2-0),0)+DAY(Expenses!$E23),EOMONTH((R$2-0),1)))&lt;=IF(Expenses!$F23="",DATE(9999,1,1),Expenses!$F23))+((MIN(EOMONTH((R$2-0),1)+DAY(Expenses!$E23),EOMONTH((R$2-0),2)))&gt;=(R$2-0))*((MIN(EOMONTH((R$2-0),1)+DAY(Expenses!$E23),EOMONTH((R$2-0),2)))&lt;=(R$3-0))*((MIN(EOMONTH((R$2-0),1)+DAY(Expenses!$E23),EOMONTH((R$2-0),2)))&gt;=Expenses!$E23)*((MIN(EOMONTH((R$2-0),1)+DAY(Expenses!$E23),EOMONTH((R$2-0),2)))&lt;=IF(Expenses!$F23="",DATE(9999,1,1),Expenses!$F23))),IF((Expenses!$E23&gt;=(R$2-0))*(Expenses!$E23&lt;=(R$3-0))=1,Expenses!$D23,0)))</f>
        <v/>
      </c>
      <c r="S47" s="22">
        <f>IF(OR(Expenses!$D23="",Expenses!$E23=""),0,IF(Expenses!$C23="Monthly",Expenses!$D23*(((MIN(DATE(YEAR((S$2-0)),MONTH((S$2-0)),1)+DAY(Expenses!$E23)-1,EOMONTH((S$2-0),0)))&gt;=(S$2-0))*((MIN(DATE(YEAR((S$2-0)),MONTH((S$2-0)),1)+DAY(Expenses!$E23)-1,EOMONTH((S$2-0),0)))&lt;=(S$3-0))*((MIN(DATE(YEAR((S$2-0)),MONTH((S$2-0)),1)+DAY(Expenses!$E23)-1,EOMONTH((S$2-0),0)))&gt;=Expenses!$E23)*((MIN(DATE(YEAR((S$2-0)),MONTH((S$2-0)),1)+DAY(Expenses!$E23)-1,EOMONTH((S$2-0),0)))&lt;=IF(Expenses!$F23="",DATE(9999,1,1),Expenses!$F23))+((MIN(EOMONTH((S$2-0),0)+DAY(Expenses!$E23),EOMONTH((S$2-0),1)))&gt;=(S$2-0))*((MIN(EOMONTH((S$2-0),0)+DAY(Expenses!$E23),EOMONTH((S$2-0),1)))&lt;=(S$3-0))*((MIN(EOMONTH((S$2-0),0)+DAY(Expenses!$E23),EOMONTH((S$2-0),1)))&gt;=Expenses!$E23)*((MIN(EOMONTH((S$2-0),0)+DAY(Expenses!$E23),EOMONTH((S$2-0),1)))&lt;=IF(Expenses!$F23="",DATE(9999,1,1),Expenses!$F23))+((MIN(EOMONTH((S$2-0),1)+DAY(Expenses!$E23),EOMONTH((S$2-0),2)))&gt;=(S$2-0))*((MIN(EOMONTH((S$2-0),1)+DAY(Expenses!$E23),EOMONTH((S$2-0),2)))&lt;=(S$3-0))*((MIN(EOMONTH((S$2-0),1)+DAY(Expenses!$E23),EOMONTH((S$2-0),2)))&gt;=Expenses!$E23)*((MIN(EOMONTH((S$2-0),1)+DAY(Expenses!$E23),EOMONTH((S$2-0),2)))&lt;=IF(Expenses!$F23="",DATE(9999,1,1),Expenses!$F23))),IF((Expenses!$E23&gt;=(S$2-0))*(Expenses!$E23&lt;=(S$3-0))=1,Expenses!$D23,0)))</f>
        <v/>
      </c>
      <c r="T47" s="22">
        <f>IF(OR(Expenses!$D23="",Expenses!$E23=""),0,IF(Expenses!$C23="Monthly",Expenses!$D23*(((MIN(DATE(YEAR((T$2-0)),MONTH((T$2-0)),1)+DAY(Expenses!$E23)-1,EOMONTH((T$2-0),0)))&gt;=(T$2-0))*((MIN(DATE(YEAR((T$2-0)),MONTH((T$2-0)),1)+DAY(Expenses!$E23)-1,EOMONTH((T$2-0),0)))&lt;=(T$3-0))*((MIN(DATE(YEAR((T$2-0)),MONTH((T$2-0)),1)+DAY(Expenses!$E23)-1,EOMONTH((T$2-0),0)))&gt;=Expenses!$E23)*((MIN(DATE(YEAR((T$2-0)),MONTH((T$2-0)),1)+DAY(Expenses!$E23)-1,EOMONTH((T$2-0),0)))&lt;=IF(Expenses!$F23="",DATE(9999,1,1),Expenses!$F23))+((MIN(EOMONTH((T$2-0),0)+DAY(Expenses!$E23),EOMONTH((T$2-0),1)))&gt;=(T$2-0))*((MIN(EOMONTH((T$2-0),0)+DAY(Expenses!$E23),EOMONTH((T$2-0),1)))&lt;=(T$3-0))*((MIN(EOMONTH((T$2-0),0)+DAY(Expenses!$E23),EOMONTH((T$2-0),1)))&gt;=Expenses!$E23)*((MIN(EOMONTH((T$2-0),0)+DAY(Expenses!$E23),EOMONTH((T$2-0),1)))&lt;=IF(Expenses!$F23="",DATE(9999,1,1),Expenses!$F23))+((MIN(EOMONTH((T$2-0),1)+DAY(Expenses!$E23),EOMONTH((T$2-0),2)))&gt;=(T$2-0))*((MIN(EOMONTH((T$2-0),1)+DAY(Expenses!$E23),EOMONTH((T$2-0),2)))&lt;=(T$3-0))*((MIN(EOMONTH((T$2-0),1)+DAY(Expenses!$E23),EOMONTH((T$2-0),2)))&gt;=Expenses!$E23)*((MIN(EOMONTH((T$2-0),1)+DAY(Expenses!$E23),EOMONTH((T$2-0),2)))&lt;=IF(Expenses!$F23="",DATE(9999,1,1),Expenses!$F23))),IF((Expenses!$E23&gt;=(T$2-0))*(Expenses!$E23&lt;=(T$3-0))=1,Expenses!$D23,0)))</f>
        <v/>
      </c>
      <c r="U47" s="22">
        <f>IF(OR(Expenses!$D23="",Expenses!$E23=""),0,IF(Expenses!$C23="Monthly",Expenses!$D23*(((MIN(DATE(YEAR((U$2-0)),MONTH((U$2-0)),1)+DAY(Expenses!$E23)-1,EOMONTH((U$2-0),0)))&gt;=(U$2-0))*((MIN(DATE(YEAR((U$2-0)),MONTH((U$2-0)),1)+DAY(Expenses!$E23)-1,EOMONTH((U$2-0),0)))&lt;=(U$3-0))*((MIN(DATE(YEAR((U$2-0)),MONTH((U$2-0)),1)+DAY(Expenses!$E23)-1,EOMONTH((U$2-0),0)))&gt;=Expenses!$E23)*((MIN(DATE(YEAR((U$2-0)),MONTH((U$2-0)),1)+DAY(Expenses!$E23)-1,EOMONTH((U$2-0),0)))&lt;=IF(Expenses!$F23="",DATE(9999,1,1),Expenses!$F23))+((MIN(EOMONTH((U$2-0),0)+DAY(Expenses!$E23),EOMONTH((U$2-0),1)))&gt;=(U$2-0))*((MIN(EOMONTH((U$2-0),0)+DAY(Expenses!$E23),EOMONTH((U$2-0),1)))&lt;=(U$3-0))*((MIN(EOMONTH((U$2-0),0)+DAY(Expenses!$E23),EOMONTH((U$2-0),1)))&gt;=Expenses!$E23)*((MIN(EOMONTH((U$2-0),0)+DAY(Expenses!$E23),EOMONTH((U$2-0),1)))&lt;=IF(Expenses!$F23="",DATE(9999,1,1),Expenses!$F23))+((MIN(EOMONTH((U$2-0),1)+DAY(Expenses!$E23),EOMONTH((U$2-0),2)))&gt;=(U$2-0))*((MIN(EOMONTH((U$2-0),1)+DAY(Expenses!$E23),EOMONTH((U$2-0),2)))&lt;=(U$3-0))*((MIN(EOMONTH((U$2-0),1)+DAY(Expenses!$E23),EOMONTH((U$2-0),2)))&gt;=Expenses!$E23)*((MIN(EOMONTH((U$2-0),1)+DAY(Expenses!$E23),EOMONTH((U$2-0),2)))&lt;=IF(Expenses!$F23="",DATE(9999,1,1),Expenses!$F23))),IF((Expenses!$E23&gt;=(U$2-0))*(Expenses!$E23&lt;=(U$3-0))=1,Expenses!$D23,0)))</f>
        <v/>
      </c>
      <c r="V47" s="22">
        <f>IF(OR(Expenses!$D23="",Expenses!$E23=""),0,IF(Expenses!$C23="Monthly",Expenses!$D23*(((MIN(DATE(YEAR((V$2-0)),MONTH((V$2-0)),1)+DAY(Expenses!$E23)-1,EOMONTH((V$2-0),0)))&gt;=(V$2-0))*((MIN(DATE(YEAR((V$2-0)),MONTH((V$2-0)),1)+DAY(Expenses!$E23)-1,EOMONTH((V$2-0),0)))&lt;=(V$3-0))*((MIN(DATE(YEAR((V$2-0)),MONTH((V$2-0)),1)+DAY(Expenses!$E23)-1,EOMONTH((V$2-0),0)))&gt;=Expenses!$E23)*((MIN(DATE(YEAR((V$2-0)),MONTH((V$2-0)),1)+DAY(Expenses!$E23)-1,EOMONTH((V$2-0),0)))&lt;=IF(Expenses!$F23="",DATE(9999,1,1),Expenses!$F23))+((MIN(EOMONTH((V$2-0),0)+DAY(Expenses!$E23),EOMONTH((V$2-0),1)))&gt;=(V$2-0))*((MIN(EOMONTH((V$2-0),0)+DAY(Expenses!$E23),EOMONTH((V$2-0),1)))&lt;=(V$3-0))*((MIN(EOMONTH((V$2-0),0)+DAY(Expenses!$E23),EOMONTH((V$2-0),1)))&gt;=Expenses!$E23)*((MIN(EOMONTH((V$2-0),0)+DAY(Expenses!$E23),EOMONTH((V$2-0),1)))&lt;=IF(Expenses!$F23="",DATE(9999,1,1),Expenses!$F23))+((MIN(EOMONTH((V$2-0),1)+DAY(Expenses!$E23),EOMONTH((V$2-0),2)))&gt;=(V$2-0))*((MIN(EOMONTH((V$2-0),1)+DAY(Expenses!$E23),EOMONTH((V$2-0),2)))&lt;=(V$3-0))*((MIN(EOMONTH((V$2-0),1)+DAY(Expenses!$E23),EOMONTH((V$2-0),2)))&gt;=Expenses!$E23)*((MIN(EOMONTH((V$2-0),1)+DAY(Expenses!$E23),EOMONTH((V$2-0),2)))&lt;=IF(Expenses!$F23="",DATE(9999,1,1),Expenses!$F23))),IF((Expenses!$E23&gt;=(V$2-0))*(Expenses!$E23&lt;=(V$3-0))=1,Expenses!$D23,0)))</f>
        <v/>
      </c>
      <c r="W47" s="22">
        <f>IF(OR(Expenses!$D23="",Expenses!$E23=""),0,IF(Expenses!$C23="Monthly",Expenses!$D23*(((MIN(DATE(YEAR((W$2-0)),MONTH((W$2-0)),1)+DAY(Expenses!$E23)-1,EOMONTH((W$2-0),0)))&gt;=(W$2-0))*((MIN(DATE(YEAR((W$2-0)),MONTH((W$2-0)),1)+DAY(Expenses!$E23)-1,EOMONTH((W$2-0),0)))&lt;=(W$3-0))*((MIN(DATE(YEAR((W$2-0)),MONTH((W$2-0)),1)+DAY(Expenses!$E23)-1,EOMONTH((W$2-0),0)))&gt;=Expenses!$E23)*((MIN(DATE(YEAR((W$2-0)),MONTH((W$2-0)),1)+DAY(Expenses!$E23)-1,EOMONTH((W$2-0),0)))&lt;=IF(Expenses!$F23="",DATE(9999,1,1),Expenses!$F23))+((MIN(EOMONTH((W$2-0),0)+DAY(Expenses!$E23),EOMONTH((W$2-0),1)))&gt;=(W$2-0))*((MIN(EOMONTH((W$2-0),0)+DAY(Expenses!$E23),EOMONTH((W$2-0),1)))&lt;=(W$3-0))*((MIN(EOMONTH((W$2-0),0)+DAY(Expenses!$E23),EOMONTH((W$2-0),1)))&gt;=Expenses!$E23)*((MIN(EOMONTH((W$2-0),0)+DAY(Expenses!$E23),EOMONTH((W$2-0),1)))&lt;=IF(Expenses!$F23="",DATE(9999,1,1),Expenses!$F23))+((MIN(EOMONTH((W$2-0),1)+DAY(Expenses!$E23),EOMONTH((W$2-0),2)))&gt;=(W$2-0))*((MIN(EOMONTH((W$2-0),1)+DAY(Expenses!$E23),EOMONTH((W$2-0),2)))&lt;=(W$3-0))*((MIN(EOMONTH((W$2-0),1)+DAY(Expenses!$E23),EOMONTH((W$2-0),2)))&gt;=Expenses!$E23)*((MIN(EOMONTH((W$2-0),1)+DAY(Expenses!$E23),EOMONTH((W$2-0),2)))&lt;=IF(Expenses!$F23="",DATE(9999,1,1),Expenses!$F23))),IF((Expenses!$E23&gt;=(W$2-0))*(Expenses!$E23&lt;=(W$3-0))=1,Expenses!$D23,0)))</f>
        <v/>
      </c>
      <c r="X47" s="22">
        <f>IF(OR(Expenses!$D23="",Expenses!$E23=""),0,IF(Expenses!$C23="Monthly",Expenses!$D23*(((MIN(DATE(YEAR((X$2-0)),MONTH((X$2-0)),1)+DAY(Expenses!$E23)-1,EOMONTH((X$2-0),0)))&gt;=(X$2-0))*((MIN(DATE(YEAR((X$2-0)),MONTH((X$2-0)),1)+DAY(Expenses!$E23)-1,EOMONTH((X$2-0),0)))&lt;=(X$3-0))*((MIN(DATE(YEAR((X$2-0)),MONTH((X$2-0)),1)+DAY(Expenses!$E23)-1,EOMONTH((X$2-0),0)))&gt;=Expenses!$E23)*((MIN(DATE(YEAR((X$2-0)),MONTH((X$2-0)),1)+DAY(Expenses!$E23)-1,EOMONTH((X$2-0),0)))&lt;=IF(Expenses!$F23="",DATE(9999,1,1),Expenses!$F23))+((MIN(EOMONTH((X$2-0),0)+DAY(Expenses!$E23),EOMONTH((X$2-0),1)))&gt;=(X$2-0))*((MIN(EOMONTH((X$2-0),0)+DAY(Expenses!$E23),EOMONTH((X$2-0),1)))&lt;=(X$3-0))*((MIN(EOMONTH((X$2-0),0)+DAY(Expenses!$E23),EOMONTH((X$2-0),1)))&gt;=Expenses!$E23)*((MIN(EOMONTH((X$2-0),0)+DAY(Expenses!$E23),EOMONTH((X$2-0),1)))&lt;=IF(Expenses!$F23="",DATE(9999,1,1),Expenses!$F23))+((MIN(EOMONTH((X$2-0),1)+DAY(Expenses!$E23),EOMONTH((X$2-0),2)))&gt;=(X$2-0))*((MIN(EOMONTH((X$2-0),1)+DAY(Expenses!$E23),EOMONTH((X$2-0),2)))&lt;=(X$3-0))*((MIN(EOMONTH((X$2-0),1)+DAY(Expenses!$E23),EOMONTH((X$2-0),2)))&gt;=Expenses!$E23)*((MIN(EOMONTH((X$2-0),1)+DAY(Expenses!$E23),EOMONTH((X$2-0),2)))&lt;=IF(Expenses!$F23="",DATE(9999,1,1),Expenses!$F23))),IF((Expenses!$E23&gt;=(X$2-0))*(Expenses!$E23&lt;=(X$3-0))=1,Expenses!$D23,0)))</f>
        <v/>
      </c>
      <c r="Y47" s="22">
        <f>IF(OR(Expenses!$D23="",Expenses!$E23=""),0,IF(Expenses!$C23="Monthly",Expenses!$D23*(((MIN(DATE(YEAR((Y$2-0)),MONTH((Y$2-0)),1)+DAY(Expenses!$E23)-1,EOMONTH((Y$2-0),0)))&gt;=(Y$2-0))*((MIN(DATE(YEAR((Y$2-0)),MONTH((Y$2-0)),1)+DAY(Expenses!$E23)-1,EOMONTH((Y$2-0),0)))&lt;=(Y$3-0))*((MIN(DATE(YEAR((Y$2-0)),MONTH((Y$2-0)),1)+DAY(Expenses!$E23)-1,EOMONTH((Y$2-0),0)))&gt;=Expenses!$E23)*((MIN(DATE(YEAR((Y$2-0)),MONTH((Y$2-0)),1)+DAY(Expenses!$E23)-1,EOMONTH((Y$2-0),0)))&lt;=IF(Expenses!$F23="",DATE(9999,1,1),Expenses!$F23))+((MIN(EOMONTH((Y$2-0),0)+DAY(Expenses!$E23),EOMONTH((Y$2-0),1)))&gt;=(Y$2-0))*((MIN(EOMONTH((Y$2-0),0)+DAY(Expenses!$E23),EOMONTH((Y$2-0),1)))&lt;=(Y$3-0))*((MIN(EOMONTH((Y$2-0),0)+DAY(Expenses!$E23),EOMONTH((Y$2-0),1)))&gt;=Expenses!$E23)*((MIN(EOMONTH((Y$2-0),0)+DAY(Expenses!$E23),EOMONTH((Y$2-0),1)))&lt;=IF(Expenses!$F23="",DATE(9999,1,1),Expenses!$F23))+((MIN(EOMONTH((Y$2-0),1)+DAY(Expenses!$E23),EOMONTH((Y$2-0),2)))&gt;=(Y$2-0))*((MIN(EOMONTH((Y$2-0),1)+DAY(Expenses!$E23),EOMONTH((Y$2-0),2)))&lt;=(Y$3-0))*((MIN(EOMONTH((Y$2-0),1)+DAY(Expenses!$E23),EOMONTH((Y$2-0),2)))&gt;=Expenses!$E23)*((MIN(EOMONTH((Y$2-0),1)+DAY(Expenses!$E23),EOMONTH((Y$2-0),2)))&lt;=IF(Expenses!$F23="",DATE(9999,1,1),Expenses!$F23))),IF((Expenses!$E23&gt;=(Y$2-0))*(Expenses!$E23&lt;=(Y$3-0))=1,Expenses!$D23,0)))</f>
        <v/>
      </c>
      <c r="Z47" s="22">
        <f>IF(OR(Expenses!$D23="",Expenses!$E23=""),0,IF(Expenses!$C23="Monthly",Expenses!$D23*(((MIN(DATE(YEAR((Z$2-0)),MONTH((Z$2-0)),1)+DAY(Expenses!$E23)-1,EOMONTH((Z$2-0),0)))&gt;=(Z$2-0))*((MIN(DATE(YEAR((Z$2-0)),MONTH((Z$2-0)),1)+DAY(Expenses!$E23)-1,EOMONTH((Z$2-0),0)))&lt;=(Z$3-0))*((MIN(DATE(YEAR((Z$2-0)),MONTH((Z$2-0)),1)+DAY(Expenses!$E23)-1,EOMONTH((Z$2-0),0)))&gt;=Expenses!$E23)*((MIN(DATE(YEAR((Z$2-0)),MONTH((Z$2-0)),1)+DAY(Expenses!$E23)-1,EOMONTH((Z$2-0),0)))&lt;=IF(Expenses!$F23="",DATE(9999,1,1),Expenses!$F23))+((MIN(EOMONTH((Z$2-0),0)+DAY(Expenses!$E23),EOMONTH((Z$2-0),1)))&gt;=(Z$2-0))*((MIN(EOMONTH((Z$2-0),0)+DAY(Expenses!$E23),EOMONTH((Z$2-0),1)))&lt;=(Z$3-0))*((MIN(EOMONTH((Z$2-0),0)+DAY(Expenses!$E23),EOMONTH((Z$2-0),1)))&gt;=Expenses!$E23)*((MIN(EOMONTH((Z$2-0),0)+DAY(Expenses!$E23),EOMONTH((Z$2-0),1)))&lt;=IF(Expenses!$F23="",DATE(9999,1,1),Expenses!$F23))+((MIN(EOMONTH((Z$2-0),1)+DAY(Expenses!$E23),EOMONTH((Z$2-0),2)))&gt;=(Z$2-0))*((MIN(EOMONTH((Z$2-0),1)+DAY(Expenses!$E23),EOMONTH((Z$2-0),2)))&lt;=(Z$3-0))*((MIN(EOMONTH((Z$2-0),1)+DAY(Expenses!$E23),EOMONTH((Z$2-0),2)))&gt;=Expenses!$E23)*((MIN(EOMONTH((Z$2-0),1)+DAY(Expenses!$E23),EOMONTH((Z$2-0),2)))&lt;=IF(Expenses!$F23="",DATE(9999,1,1),Expenses!$F23))),IF((Expenses!$E23&gt;=(Z$2-0))*(Expenses!$E23&lt;=(Z$3-0))=1,Expenses!$D23,0)))</f>
        <v/>
      </c>
      <c r="AA47" s="22">
        <f>IF(OR(Expenses!$D23="",Expenses!$E23=""),0,IF(Expenses!$C23="Monthly",Expenses!$D23*(((MIN(DATE(YEAR((AA$2-0)),MONTH((AA$2-0)),1)+DAY(Expenses!$E23)-1,EOMONTH((AA$2-0),0)))&gt;=(AA$2-0))*((MIN(DATE(YEAR((AA$2-0)),MONTH((AA$2-0)),1)+DAY(Expenses!$E23)-1,EOMONTH((AA$2-0),0)))&lt;=(AA$3-0))*((MIN(DATE(YEAR((AA$2-0)),MONTH((AA$2-0)),1)+DAY(Expenses!$E23)-1,EOMONTH((AA$2-0),0)))&gt;=Expenses!$E23)*((MIN(DATE(YEAR((AA$2-0)),MONTH((AA$2-0)),1)+DAY(Expenses!$E23)-1,EOMONTH((AA$2-0),0)))&lt;=IF(Expenses!$F23="",DATE(9999,1,1),Expenses!$F23))+((MIN(EOMONTH((AA$2-0),0)+DAY(Expenses!$E23),EOMONTH((AA$2-0),1)))&gt;=(AA$2-0))*((MIN(EOMONTH((AA$2-0),0)+DAY(Expenses!$E23),EOMONTH((AA$2-0),1)))&lt;=(AA$3-0))*((MIN(EOMONTH((AA$2-0),0)+DAY(Expenses!$E23),EOMONTH((AA$2-0),1)))&gt;=Expenses!$E23)*((MIN(EOMONTH((AA$2-0),0)+DAY(Expenses!$E23),EOMONTH((AA$2-0),1)))&lt;=IF(Expenses!$F23="",DATE(9999,1,1),Expenses!$F23))+((MIN(EOMONTH((AA$2-0),1)+DAY(Expenses!$E23),EOMONTH((AA$2-0),2)))&gt;=(AA$2-0))*((MIN(EOMONTH((AA$2-0),1)+DAY(Expenses!$E23),EOMONTH((AA$2-0),2)))&lt;=(AA$3-0))*((MIN(EOMONTH((AA$2-0),1)+DAY(Expenses!$E23),EOMONTH((AA$2-0),2)))&gt;=Expenses!$E23)*((MIN(EOMONTH((AA$2-0),1)+DAY(Expenses!$E23),EOMONTH((AA$2-0),2)))&lt;=IF(Expenses!$F23="",DATE(9999,1,1),Expenses!$F23))),IF((Expenses!$E23&gt;=(AA$2-0))*(Expenses!$E23&lt;=(AA$3-0))=1,Expenses!$D23,0)))</f>
        <v/>
      </c>
      <c r="AB47" s="22">
        <f>IF(OR(Expenses!$D23="",Expenses!$E23=""),0,IF(Expenses!$C23="Monthly",Expenses!$D23*(((MIN(DATE(YEAR((AB$2-0)),MONTH((AB$2-0)),1)+DAY(Expenses!$E23)-1,EOMONTH((AB$2-0),0)))&gt;=(AB$2-0))*((MIN(DATE(YEAR((AB$2-0)),MONTH((AB$2-0)),1)+DAY(Expenses!$E23)-1,EOMONTH((AB$2-0),0)))&lt;=(AB$3-0))*((MIN(DATE(YEAR((AB$2-0)),MONTH((AB$2-0)),1)+DAY(Expenses!$E23)-1,EOMONTH((AB$2-0),0)))&gt;=Expenses!$E23)*((MIN(DATE(YEAR((AB$2-0)),MONTH((AB$2-0)),1)+DAY(Expenses!$E23)-1,EOMONTH((AB$2-0),0)))&lt;=IF(Expenses!$F23="",DATE(9999,1,1),Expenses!$F23))+((MIN(EOMONTH((AB$2-0),0)+DAY(Expenses!$E23),EOMONTH((AB$2-0),1)))&gt;=(AB$2-0))*((MIN(EOMONTH((AB$2-0),0)+DAY(Expenses!$E23),EOMONTH((AB$2-0),1)))&lt;=(AB$3-0))*((MIN(EOMONTH((AB$2-0),0)+DAY(Expenses!$E23),EOMONTH((AB$2-0),1)))&gt;=Expenses!$E23)*((MIN(EOMONTH((AB$2-0),0)+DAY(Expenses!$E23),EOMONTH((AB$2-0),1)))&lt;=IF(Expenses!$F23="",DATE(9999,1,1),Expenses!$F23))+((MIN(EOMONTH((AB$2-0),1)+DAY(Expenses!$E23),EOMONTH((AB$2-0),2)))&gt;=(AB$2-0))*((MIN(EOMONTH((AB$2-0),1)+DAY(Expenses!$E23),EOMONTH((AB$2-0),2)))&lt;=(AB$3-0))*((MIN(EOMONTH((AB$2-0),1)+DAY(Expenses!$E23),EOMONTH((AB$2-0),2)))&gt;=Expenses!$E23)*((MIN(EOMONTH((AB$2-0),1)+DAY(Expenses!$E23),EOMONTH((AB$2-0),2)))&lt;=IF(Expenses!$F23="",DATE(9999,1,1),Expenses!$F23))),IF((Expenses!$E23&gt;=(AB$2-0))*(Expenses!$E23&lt;=(AB$3-0))=1,Expenses!$D23,0)))</f>
        <v/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N1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22" min="1" max="1"/>
    <col width="13" customWidth="1" style="22" min="2" max="14"/>
  </cols>
  <sheetData>
    <row r="1" ht="17.25" customHeight="1" s="23">
      <c r="A1" s="38" t="inlineStr">
        <is>
          <t>13-Week Forecast</t>
        </is>
      </c>
    </row>
    <row r="3" ht="15" customHeight="1" s="23">
      <c r="A3" s="22" t="inlineStr">
        <is>
          <t>Period</t>
        </is>
      </c>
      <c r="B3" s="22">
        <f>Engine!C1</f>
        <v/>
      </c>
      <c r="C3" s="22">
        <f>Engine!D1</f>
        <v/>
      </c>
      <c r="D3" s="22">
        <f>Engine!E1</f>
        <v/>
      </c>
      <c r="E3" s="22">
        <f>Engine!F1</f>
        <v/>
      </c>
      <c r="F3" s="22">
        <f>Engine!G1</f>
        <v/>
      </c>
      <c r="G3" s="22">
        <f>Engine!H1</f>
        <v/>
      </c>
      <c r="H3" s="22">
        <f>Engine!I1</f>
        <v/>
      </c>
      <c r="I3" s="22">
        <f>Engine!J1</f>
        <v/>
      </c>
      <c r="J3" s="22">
        <f>Engine!K1</f>
        <v/>
      </c>
      <c r="K3" s="22">
        <f>Engine!L1</f>
        <v/>
      </c>
      <c r="L3" s="22">
        <f>Engine!M1</f>
        <v/>
      </c>
      <c r="M3" s="22">
        <f>Engine!N1</f>
        <v/>
      </c>
      <c r="N3" s="22">
        <f>Engine!O1</f>
        <v/>
      </c>
    </row>
    <row r="4" ht="15" customHeight="1" s="23">
      <c r="A4" s="22" t="inlineStr">
        <is>
          <t>Start</t>
        </is>
      </c>
      <c r="B4" s="35">
        <f>Engine!C2</f>
        <v/>
      </c>
      <c r="C4" s="35">
        <f>Engine!D2</f>
        <v/>
      </c>
      <c r="D4" s="35">
        <f>Engine!E2</f>
        <v/>
      </c>
      <c r="E4" s="35">
        <f>Engine!F2</f>
        <v/>
      </c>
      <c r="F4" s="35">
        <f>Engine!G2</f>
        <v/>
      </c>
      <c r="G4" s="35">
        <f>Engine!H2</f>
        <v/>
      </c>
      <c r="H4" s="35">
        <f>Engine!I2</f>
        <v/>
      </c>
      <c r="I4" s="35">
        <f>Engine!J2</f>
        <v/>
      </c>
      <c r="J4" s="35">
        <f>Engine!K2</f>
        <v/>
      </c>
      <c r="K4" s="35">
        <f>Engine!L2</f>
        <v/>
      </c>
      <c r="L4" s="35">
        <f>Engine!M2</f>
        <v/>
      </c>
      <c r="M4" s="35">
        <f>Engine!N2</f>
        <v/>
      </c>
      <c r="N4" s="35">
        <f>Engine!O2</f>
        <v/>
      </c>
    </row>
    <row r="5" ht="15" customHeight="1" s="23">
      <c r="A5" s="22" t="inlineStr">
        <is>
          <t>End</t>
        </is>
      </c>
      <c r="B5" s="35">
        <f>Engine!C3</f>
        <v/>
      </c>
      <c r="C5" s="35">
        <f>Engine!D3</f>
        <v/>
      </c>
      <c r="D5" s="35">
        <f>Engine!E3</f>
        <v/>
      </c>
      <c r="E5" s="35">
        <f>Engine!F3</f>
        <v/>
      </c>
      <c r="F5" s="35">
        <f>Engine!G3</f>
        <v/>
      </c>
      <c r="G5" s="35">
        <f>Engine!H3</f>
        <v/>
      </c>
      <c r="H5" s="35">
        <f>Engine!I3</f>
        <v/>
      </c>
      <c r="I5" s="35">
        <f>Engine!J3</f>
        <v/>
      </c>
      <c r="J5" s="35">
        <f>Engine!K3</f>
        <v/>
      </c>
      <c r="K5" s="35">
        <f>Engine!L3</f>
        <v/>
      </c>
      <c r="L5" s="35">
        <f>Engine!M3</f>
        <v/>
      </c>
      <c r="M5" s="35">
        <f>Engine!N3</f>
        <v/>
      </c>
      <c r="N5" s="35">
        <f>Engine!O3</f>
        <v/>
      </c>
    </row>
    <row r="7" ht="15" customHeight="1" s="23">
      <c r="A7" s="33" t="inlineStr">
        <is>
          <t>UNRESTRICTED</t>
        </is>
      </c>
    </row>
    <row r="8" ht="15" customHeight="1" s="23">
      <c r="A8" s="22" t="inlineStr">
        <is>
          <t>Beginning balance</t>
        </is>
      </c>
      <c r="B8" s="37">
        <f>Assumptions!$B$5</f>
        <v/>
      </c>
      <c r="C8" s="37">
        <f>B11</f>
        <v/>
      </c>
      <c r="D8" s="37">
        <f>C11</f>
        <v/>
      </c>
      <c r="E8" s="37">
        <f>D11</f>
        <v/>
      </c>
      <c r="F8" s="37">
        <f>E11</f>
        <v/>
      </c>
      <c r="G8" s="37">
        <f>F11</f>
        <v/>
      </c>
      <c r="H8" s="37">
        <f>G11</f>
        <v/>
      </c>
      <c r="I8" s="37">
        <f>H11</f>
        <v/>
      </c>
      <c r="J8" s="37">
        <f>I11</f>
        <v/>
      </c>
      <c r="K8" s="37">
        <f>J11</f>
        <v/>
      </c>
      <c r="L8" s="37">
        <f>K11</f>
        <v/>
      </c>
      <c r="M8" s="37">
        <f>L11</f>
        <v/>
      </c>
      <c r="N8" s="37">
        <f>M11</f>
        <v/>
      </c>
    </row>
    <row r="9" ht="15" customHeight="1" s="23">
      <c r="A9" s="22" t="inlineStr">
        <is>
          <t>Cash in</t>
        </is>
      </c>
      <c r="B9" s="37">
        <f>SUMIF(Engine!$A$6:$A$25,"Unrestricted",Engine!C$6:C$25)</f>
        <v/>
      </c>
      <c r="C9" s="37">
        <f>SUMIF(Engine!$A$6:$A$25,"Unrestricted",Engine!D$6:D$25)</f>
        <v/>
      </c>
      <c r="D9" s="37">
        <f>SUMIF(Engine!$A$6:$A$25,"Unrestricted",Engine!E$6:E$25)</f>
        <v/>
      </c>
      <c r="E9" s="37">
        <f>SUMIF(Engine!$A$6:$A$25,"Unrestricted",Engine!F$6:F$25)</f>
        <v/>
      </c>
      <c r="F9" s="37">
        <f>SUMIF(Engine!$A$6:$A$25,"Unrestricted",Engine!G$6:G$25)</f>
        <v/>
      </c>
      <c r="G9" s="37">
        <f>SUMIF(Engine!$A$6:$A$25,"Unrestricted",Engine!H$6:H$25)</f>
        <v/>
      </c>
      <c r="H9" s="37">
        <f>SUMIF(Engine!$A$6:$A$25,"Unrestricted",Engine!I$6:I$25)</f>
        <v/>
      </c>
      <c r="I9" s="37">
        <f>SUMIF(Engine!$A$6:$A$25,"Unrestricted",Engine!J$6:J$25)</f>
        <v/>
      </c>
      <c r="J9" s="37">
        <f>SUMIF(Engine!$A$6:$A$25,"Unrestricted",Engine!K$6:K$25)</f>
        <v/>
      </c>
      <c r="K9" s="37">
        <f>SUMIF(Engine!$A$6:$A$25,"Unrestricted",Engine!L$6:L$25)</f>
        <v/>
      </c>
      <c r="L9" s="37">
        <f>SUMIF(Engine!$A$6:$A$25,"Unrestricted",Engine!M$6:M$25)</f>
        <v/>
      </c>
      <c r="M9" s="37">
        <f>SUMIF(Engine!$A$6:$A$25,"Unrestricted",Engine!N$6:N$25)</f>
        <v/>
      </c>
      <c r="N9" s="37">
        <f>SUMIF(Engine!$A$6:$A$25,"Unrestricted",Engine!O$6:O$25)</f>
        <v/>
      </c>
    </row>
    <row r="10" ht="15" customHeight="1" s="23">
      <c r="A10" s="22" t="inlineStr">
        <is>
          <t>Cash out</t>
        </is>
      </c>
      <c r="B10" s="37">
        <f>SUMIF(Engine!$A$28:$A$47,"Unrestricted",Engine!C$28:C$47)</f>
        <v/>
      </c>
      <c r="C10" s="37">
        <f>SUMIF(Engine!$A$28:$A$47,"Unrestricted",Engine!D$28:D$47)</f>
        <v/>
      </c>
      <c r="D10" s="37">
        <f>SUMIF(Engine!$A$28:$A$47,"Unrestricted",Engine!E$28:E$47)</f>
        <v/>
      </c>
      <c r="E10" s="37">
        <f>SUMIF(Engine!$A$28:$A$47,"Unrestricted",Engine!F$28:F$47)</f>
        <v/>
      </c>
      <c r="F10" s="37">
        <f>SUMIF(Engine!$A$28:$A$47,"Unrestricted",Engine!G$28:G$47)</f>
        <v/>
      </c>
      <c r="G10" s="37">
        <f>SUMIF(Engine!$A$28:$A$47,"Unrestricted",Engine!H$28:H$47)</f>
        <v/>
      </c>
      <c r="H10" s="37">
        <f>SUMIF(Engine!$A$28:$A$47,"Unrestricted",Engine!I$28:I$47)</f>
        <v/>
      </c>
      <c r="I10" s="37">
        <f>SUMIF(Engine!$A$28:$A$47,"Unrestricted",Engine!J$28:J$47)</f>
        <v/>
      </c>
      <c r="J10" s="37">
        <f>SUMIF(Engine!$A$28:$A$47,"Unrestricted",Engine!K$28:K$47)</f>
        <v/>
      </c>
      <c r="K10" s="37">
        <f>SUMIF(Engine!$A$28:$A$47,"Unrestricted",Engine!L$28:L$47)</f>
        <v/>
      </c>
      <c r="L10" s="37">
        <f>SUMIF(Engine!$A$28:$A$47,"Unrestricted",Engine!M$28:M$47)</f>
        <v/>
      </c>
      <c r="M10" s="37">
        <f>SUMIF(Engine!$A$28:$A$47,"Unrestricted",Engine!N$28:N$47)</f>
        <v/>
      </c>
      <c r="N10" s="37">
        <f>SUMIF(Engine!$A$28:$A$47,"Unrestricted",Engine!O$28:O$47)</f>
        <v/>
      </c>
    </row>
    <row r="11" ht="15" customHeight="1" s="23">
      <c r="A11" s="22" t="inlineStr">
        <is>
          <t>Ending balance</t>
        </is>
      </c>
      <c r="B11" s="37">
        <f>B8+B9-B10</f>
        <v/>
      </c>
      <c r="C11" s="37">
        <f>C8+C9-C10</f>
        <v/>
      </c>
      <c r="D11" s="37">
        <f>D8+D9-D10</f>
        <v/>
      </c>
      <c r="E11" s="37">
        <f>E8+E9-E10</f>
        <v/>
      </c>
      <c r="F11" s="37">
        <f>F8+F9-F10</f>
        <v/>
      </c>
      <c r="G11" s="37">
        <f>G8+G9-G10</f>
        <v/>
      </c>
      <c r="H11" s="37">
        <f>H8+H9-H10</f>
        <v/>
      </c>
      <c r="I11" s="37">
        <f>I8+I9-I10</f>
        <v/>
      </c>
      <c r="J11" s="37">
        <f>J8+J9-J10</f>
        <v/>
      </c>
      <c r="K11" s="37">
        <f>K8+K9-K10</f>
        <v/>
      </c>
      <c r="L11" s="37">
        <f>L8+L9-L10</f>
        <v/>
      </c>
      <c r="M11" s="37">
        <f>M8+M9-M10</f>
        <v/>
      </c>
      <c r="N11" s="37">
        <f>N8+N9-N10</f>
        <v/>
      </c>
    </row>
    <row r="13" ht="15" customHeight="1" s="23">
      <c r="A13" s="33" t="inlineStr">
        <is>
          <t>RESTRICTED</t>
        </is>
      </c>
    </row>
    <row r="14" ht="15" customHeight="1" s="23">
      <c r="A14" s="22" t="inlineStr">
        <is>
          <t>Beginning balance</t>
        </is>
      </c>
      <c r="B14" s="37">
        <f>Assumptions!$B$6</f>
        <v/>
      </c>
      <c r="C14" s="37">
        <f>B17</f>
        <v/>
      </c>
      <c r="D14" s="37">
        <f>C17</f>
        <v/>
      </c>
      <c r="E14" s="37">
        <f>D17</f>
        <v/>
      </c>
      <c r="F14" s="37">
        <f>E17</f>
        <v/>
      </c>
      <c r="G14" s="37">
        <f>F17</f>
        <v/>
      </c>
      <c r="H14" s="37">
        <f>G17</f>
        <v/>
      </c>
      <c r="I14" s="37">
        <f>H17</f>
        <v/>
      </c>
      <c r="J14" s="37">
        <f>I17</f>
        <v/>
      </c>
      <c r="K14" s="37">
        <f>J17</f>
        <v/>
      </c>
      <c r="L14" s="37">
        <f>K17</f>
        <v/>
      </c>
      <c r="M14" s="37">
        <f>L17</f>
        <v/>
      </c>
      <c r="N14" s="37">
        <f>M17</f>
        <v/>
      </c>
    </row>
    <row r="15" ht="15" customHeight="1" s="23">
      <c r="A15" s="22" t="inlineStr">
        <is>
          <t>Cash in</t>
        </is>
      </c>
      <c r="B15" s="37">
        <f>SUMIF(Engine!$A$6:$A$25,"Restricted",Engine!C$6:C$25)</f>
        <v/>
      </c>
      <c r="C15" s="37">
        <f>SUMIF(Engine!$A$6:$A$25,"Restricted",Engine!D$6:D$25)</f>
        <v/>
      </c>
      <c r="D15" s="37">
        <f>SUMIF(Engine!$A$6:$A$25,"Restricted",Engine!E$6:E$25)</f>
        <v/>
      </c>
      <c r="E15" s="37">
        <f>SUMIF(Engine!$A$6:$A$25,"Restricted",Engine!F$6:F$25)</f>
        <v/>
      </c>
      <c r="F15" s="37">
        <f>SUMIF(Engine!$A$6:$A$25,"Restricted",Engine!G$6:G$25)</f>
        <v/>
      </c>
      <c r="G15" s="37">
        <f>SUMIF(Engine!$A$6:$A$25,"Restricted",Engine!H$6:H$25)</f>
        <v/>
      </c>
      <c r="H15" s="37">
        <f>SUMIF(Engine!$A$6:$A$25,"Restricted",Engine!I$6:I$25)</f>
        <v/>
      </c>
      <c r="I15" s="37">
        <f>SUMIF(Engine!$A$6:$A$25,"Restricted",Engine!J$6:J$25)</f>
        <v/>
      </c>
      <c r="J15" s="37">
        <f>SUMIF(Engine!$A$6:$A$25,"Restricted",Engine!K$6:K$25)</f>
        <v/>
      </c>
      <c r="K15" s="37">
        <f>SUMIF(Engine!$A$6:$A$25,"Restricted",Engine!L$6:L$25)</f>
        <v/>
      </c>
      <c r="L15" s="37">
        <f>SUMIF(Engine!$A$6:$A$25,"Restricted",Engine!M$6:M$25)</f>
        <v/>
      </c>
      <c r="M15" s="37">
        <f>SUMIF(Engine!$A$6:$A$25,"Restricted",Engine!N$6:N$25)</f>
        <v/>
      </c>
      <c r="N15" s="37">
        <f>SUMIF(Engine!$A$6:$A$25,"Restricted",Engine!O$6:O$25)</f>
        <v/>
      </c>
    </row>
    <row r="16" ht="15" customHeight="1" s="23">
      <c r="A16" s="22" t="inlineStr">
        <is>
          <t>Cash out</t>
        </is>
      </c>
      <c r="B16" s="37">
        <f>SUMIF(Engine!$A$28:$A$47,"Restricted",Engine!C$28:C$47)</f>
        <v/>
      </c>
      <c r="C16" s="37">
        <f>SUMIF(Engine!$A$28:$A$47,"Restricted",Engine!D$28:D$47)</f>
        <v/>
      </c>
      <c r="D16" s="37">
        <f>SUMIF(Engine!$A$28:$A$47,"Restricted",Engine!E$28:E$47)</f>
        <v/>
      </c>
      <c r="E16" s="37">
        <f>SUMIF(Engine!$A$28:$A$47,"Restricted",Engine!F$28:F$47)</f>
        <v/>
      </c>
      <c r="F16" s="37">
        <f>SUMIF(Engine!$A$28:$A$47,"Restricted",Engine!G$28:G$47)</f>
        <v/>
      </c>
      <c r="G16" s="37">
        <f>SUMIF(Engine!$A$28:$A$47,"Restricted",Engine!H$28:H$47)</f>
        <v/>
      </c>
      <c r="H16" s="37">
        <f>SUMIF(Engine!$A$28:$A$47,"Restricted",Engine!I$28:I$47)</f>
        <v/>
      </c>
      <c r="I16" s="37">
        <f>SUMIF(Engine!$A$28:$A$47,"Restricted",Engine!J$28:J$47)</f>
        <v/>
      </c>
      <c r="J16" s="37">
        <f>SUMIF(Engine!$A$28:$A$47,"Restricted",Engine!K$28:K$47)</f>
        <v/>
      </c>
      <c r="K16" s="37">
        <f>SUMIF(Engine!$A$28:$A$47,"Restricted",Engine!L$28:L$47)</f>
        <v/>
      </c>
      <c r="L16" s="37">
        <f>SUMIF(Engine!$A$28:$A$47,"Restricted",Engine!M$28:M$47)</f>
        <v/>
      </c>
      <c r="M16" s="37">
        <f>SUMIF(Engine!$A$28:$A$47,"Restricted",Engine!N$28:N$47)</f>
        <v/>
      </c>
      <c r="N16" s="37">
        <f>SUMIF(Engine!$A$28:$A$47,"Restricted",Engine!O$28:O$47)</f>
        <v/>
      </c>
    </row>
    <row r="17" ht="15" customHeight="1" s="23">
      <c r="A17" s="22" t="inlineStr">
        <is>
          <t>Ending balance</t>
        </is>
      </c>
      <c r="B17" s="37">
        <f>B14+B15-B16</f>
        <v/>
      </c>
      <c r="C17" s="37">
        <f>C14+C15-C16</f>
        <v/>
      </c>
      <c r="D17" s="37">
        <f>D14+D15-D16</f>
        <v/>
      </c>
      <c r="E17" s="37">
        <f>E14+E15-E16</f>
        <v/>
      </c>
      <c r="F17" s="37">
        <f>F14+F15-F16</f>
        <v/>
      </c>
      <c r="G17" s="37">
        <f>G14+G15-G16</f>
        <v/>
      </c>
      <c r="H17" s="37">
        <f>H14+H15-H16</f>
        <v/>
      </c>
      <c r="I17" s="37">
        <f>I14+I15-I16</f>
        <v/>
      </c>
      <c r="J17" s="37">
        <f>J14+J15-J16</f>
        <v/>
      </c>
      <c r="K17" s="37">
        <f>K14+K15-K16</f>
        <v/>
      </c>
      <c r="L17" s="37">
        <f>L14+L15-L16</f>
        <v/>
      </c>
      <c r="M17" s="37">
        <f>M14+M15-M16</f>
        <v/>
      </c>
      <c r="N17" s="37">
        <f>N14+N15-N16</f>
        <v/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M1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22" min="1" max="1"/>
    <col width="13" customWidth="1" style="22" min="2" max="13"/>
  </cols>
  <sheetData>
    <row r="1" ht="17.25" customHeight="1" s="23">
      <c r="A1" s="38" t="inlineStr">
        <is>
          <t>12-Month Forecast</t>
        </is>
      </c>
    </row>
    <row r="3" ht="15" customHeight="1" s="23">
      <c r="A3" s="22" t="inlineStr">
        <is>
          <t>Period</t>
        </is>
      </c>
      <c r="B3" s="22">
        <f>Engine!Q1</f>
        <v/>
      </c>
      <c r="C3" s="22">
        <f>Engine!R1</f>
        <v/>
      </c>
      <c r="D3" s="22">
        <f>Engine!S1</f>
        <v/>
      </c>
      <c r="E3" s="22">
        <f>Engine!T1</f>
        <v/>
      </c>
      <c r="F3" s="22">
        <f>Engine!U1</f>
        <v/>
      </c>
      <c r="G3" s="22">
        <f>Engine!V1</f>
        <v/>
      </c>
      <c r="H3" s="22">
        <f>Engine!W1</f>
        <v/>
      </c>
      <c r="I3" s="22">
        <f>Engine!X1</f>
        <v/>
      </c>
      <c r="J3" s="22">
        <f>Engine!Y1</f>
        <v/>
      </c>
      <c r="K3" s="22">
        <f>Engine!Z1</f>
        <v/>
      </c>
      <c r="L3" s="22">
        <f>Engine!AA1</f>
        <v/>
      </c>
      <c r="M3" s="22">
        <f>Engine!AB1</f>
        <v/>
      </c>
    </row>
    <row r="4" ht="15" customHeight="1" s="23">
      <c r="A4" s="22" t="inlineStr">
        <is>
          <t>Start</t>
        </is>
      </c>
      <c r="B4" s="35">
        <f>Engine!Q2</f>
        <v/>
      </c>
      <c r="C4" s="35">
        <f>Engine!R2</f>
        <v/>
      </c>
      <c r="D4" s="35">
        <f>Engine!S2</f>
        <v/>
      </c>
      <c r="E4" s="35">
        <f>Engine!T2</f>
        <v/>
      </c>
      <c r="F4" s="35">
        <f>Engine!U2</f>
        <v/>
      </c>
      <c r="G4" s="35">
        <f>Engine!V2</f>
        <v/>
      </c>
      <c r="H4" s="35">
        <f>Engine!W2</f>
        <v/>
      </c>
      <c r="I4" s="35">
        <f>Engine!X2</f>
        <v/>
      </c>
      <c r="J4" s="35">
        <f>Engine!Y2</f>
        <v/>
      </c>
      <c r="K4" s="35">
        <f>Engine!Z2</f>
        <v/>
      </c>
      <c r="L4" s="35">
        <f>Engine!AA2</f>
        <v/>
      </c>
      <c r="M4" s="35">
        <f>Engine!AB2</f>
        <v/>
      </c>
    </row>
    <row r="5" ht="15" customHeight="1" s="23">
      <c r="A5" s="22" t="inlineStr">
        <is>
          <t>End</t>
        </is>
      </c>
      <c r="B5" s="35">
        <f>Engine!Q3</f>
        <v/>
      </c>
      <c r="C5" s="35">
        <f>Engine!R3</f>
        <v/>
      </c>
      <c r="D5" s="35">
        <f>Engine!S3</f>
        <v/>
      </c>
      <c r="E5" s="35">
        <f>Engine!T3</f>
        <v/>
      </c>
      <c r="F5" s="35">
        <f>Engine!U3</f>
        <v/>
      </c>
      <c r="G5" s="35">
        <f>Engine!V3</f>
        <v/>
      </c>
      <c r="H5" s="35">
        <f>Engine!W3</f>
        <v/>
      </c>
      <c r="I5" s="35">
        <f>Engine!X3</f>
        <v/>
      </c>
      <c r="J5" s="35">
        <f>Engine!Y3</f>
        <v/>
      </c>
      <c r="K5" s="35">
        <f>Engine!Z3</f>
        <v/>
      </c>
      <c r="L5" s="35">
        <f>Engine!AA3</f>
        <v/>
      </c>
      <c r="M5" s="35">
        <f>Engine!AB3</f>
        <v/>
      </c>
    </row>
    <row r="7" ht="15" customHeight="1" s="23">
      <c r="A7" s="33" t="inlineStr">
        <is>
          <t>UNRESTRICTED</t>
        </is>
      </c>
    </row>
    <row r="8" ht="15" customHeight="1" s="23">
      <c r="A8" s="22" t="inlineStr">
        <is>
          <t>Beginning balance</t>
        </is>
      </c>
      <c r="B8" s="37">
        <f>Assumptions!$B$5</f>
        <v/>
      </c>
      <c r="C8" s="37">
        <f>B11</f>
        <v/>
      </c>
      <c r="D8" s="37">
        <f>C11</f>
        <v/>
      </c>
      <c r="E8" s="37">
        <f>D11</f>
        <v/>
      </c>
      <c r="F8" s="37">
        <f>E11</f>
        <v/>
      </c>
      <c r="G8" s="37">
        <f>F11</f>
        <v/>
      </c>
      <c r="H8" s="37">
        <f>G11</f>
        <v/>
      </c>
      <c r="I8" s="37">
        <f>H11</f>
        <v/>
      </c>
      <c r="J8" s="37">
        <f>I11</f>
        <v/>
      </c>
      <c r="K8" s="37">
        <f>J11</f>
        <v/>
      </c>
      <c r="L8" s="37">
        <f>K11</f>
        <v/>
      </c>
      <c r="M8" s="37">
        <f>L11</f>
        <v/>
      </c>
    </row>
    <row r="9" ht="15" customHeight="1" s="23">
      <c r="A9" s="22" t="inlineStr">
        <is>
          <t>Cash in</t>
        </is>
      </c>
      <c r="B9" s="37">
        <f>SUMIF(Engine!$A$6:$A$25,"Unrestricted",Engine!Q$6:Q$25)</f>
        <v/>
      </c>
      <c r="C9" s="37">
        <f>SUMIF(Engine!$A$6:$A$25,"Unrestricted",Engine!R$6:R$25)</f>
        <v/>
      </c>
      <c r="D9" s="37">
        <f>SUMIF(Engine!$A$6:$A$25,"Unrestricted",Engine!S$6:S$25)</f>
        <v/>
      </c>
      <c r="E9" s="37">
        <f>SUMIF(Engine!$A$6:$A$25,"Unrestricted",Engine!T$6:T$25)</f>
        <v/>
      </c>
      <c r="F9" s="37">
        <f>SUMIF(Engine!$A$6:$A$25,"Unrestricted",Engine!U$6:U$25)</f>
        <v/>
      </c>
      <c r="G9" s="37">
        <f>SUMIF(Engine!$A$6:$A$25,"Unrestricted",Engine!V$6:V$25)</f>
        <v/>
      </c>
      <c r="H9" s="37">
        <f>SUMIF(Engine!$A$6:$A$25,"Unrestricted",Engine!W$6:W$25)</f>
        <v/>
      </c>
      <c r="I9" s="37">
        <f>SUMIF(Engine!$A$6:$A$25,"Unrestricted",Engine!X$6:X$25)</f>
        <v/>
      </c>
      <c r="J9" s="37">
        <f>SUMIF(Engine!$A$6:$A$25,"Unrestricted",Engine!Y$6:Y$25)</f>
        <v/>
      </c>
      <c r="K9" s="37">
        <f>SUMIF(Engine!$A$6:$A$25,"Unrestricted",Engine!Z$6:Z$25)</f>
        <v/>
      </c>
      <c r="L9" s="37">
        <f>SUMIF(Engine!$A$6:$A$25,"Unrestricted",Engine!AA$6:AA$25)</f>
        <v/>
      </c>
      <c r="M9" s="37">
        <f>SUMIF(Engine!$A$6:$A$25,"Unrestricted",Engine!AB$6:AB$25)</f>
        <v/>
      </c>
    </row>
    <row r="10" ht="15" customHeight="1" s="23">
      <c r="A10" s="22" t="inlineStr">
        <is>
          <t>Cash out</t>
        </is>
      </c>
      <c r="B10" s="37">
        <f>SUMIF(Engine!$A$28:$A$47,"Unrestricted",Engine!Q$28:Q$47)</f>
        <v/>
      </c>
      <c r="C10" s="37">
        <f>SUMIF(Engine!$A$28:$A$47,"Unrestricted",Engine!R$28:R$47)</f>
        <v/>
      </c>
      <c r="D10" s="37">
        <f>SUMIF(Engine!$A$28:$A$47,"Unrestricted",Engine!S$28:S$47)</f>
        <v/>
      </c>
      <c r="E10" s="37">
        <f>SUMIF(Engine!$A$28:$A$47,"Unrestricted",Engine!T$28:T$47)</f>
        <v/>
      </c>
      <c r="F10" s="37">
        <f>SUMIF(Engine!$A$28:$A$47,"Unrestricted",Engine!U$28:U$47)</f>
        <v/>
      </c>
      <c r="G10" s="37">
        <f>SUMIF(Engine!$A$28:$A$47,"Unrestricted",Engine!V$28:V$47)</f>
        <v/>
      </c>
      <c r="H10" s="37">
        <f>SUMIF(Engine!$A$28:$A$47,"Unrestricted",Engine!W$28:W$47)</f>
        <v/>
      </c>
      <c r="I10" s="37">
        <f>SUMIF(Engine!$A$28:$A$47,"Unrestricted",Engine!X$28:X$47)</f>
        <v/>
      </c>
      <c r="J10" s="37">
        <f>SUMIF(Engine!$A$28:$A$47,"Unrestricted",Engine!Y$28:Y$47)</f>
        <v/>
      </c>
      <c r="K10" s="37">
        <f>SUMIF(Engine!$A$28:$A$47,"Unrestricted",Engine!Z$28:Z$47)</f>
        <v/>
      </c>
      <c r="L10" s="37">
        <f>SUMIF(Engine!$A$28:$A$47,"Unrestricted",Engine!AA$28:AA$47)</f>
        <v/>
      </c>
      <c r="M10" s="37">
        <f>SUMIF(Engine!$A$28:$A$47,"Unrestricted",Engine!AB$28:AB$47)</f>
        <v/>
      </c>
    </row>
    <row r="11" ht="15" customHeight="1" s="23">
      <c r="A11" s="22" t="inlineStr">
        <is>
          <t>Ending balance</t>
        </is>
      </c>
      <c r="B11" s="37">
        <f>B8+B9-B10</f>
        <v/>
      </c>
      <c r="C11" s="37">
        <f>C8+C9-C10</f>
        <v/>
      </c>
      <c r="D11" s="37">
        <f>D8+D9-D10</f>
        <v/>
      </c>
      <c r="E11" s="37">
        <f>E8+E9-E10</f>
        <v/>
      </c>
      <c r="F11" s="37">
        <f>F8+F9-F10</f>
        <v/>
      </c>
      <c r="G11" s="37">
        <f>G8+G9-G10</f>
        <v/>
      </c>
      <c r="H11" s="37">
        <f>H8+H9-H10</f>
        <v/>
      </c>
      <c r="I11" s="37">
        <f>I8+I9-I10</f>
        <v/>
      </c>
      <c r="J11" s="37">
        <f>J8+J9-J10</f>
        <v/>
      </c>
      <c r="K11" s="37">
        <f>K8+K9-K10</f>
        <v/>
      </c>
      <c r="L11" s="37">
        <f>L8+L9-L10</f>
        <v/>
      </c>
      <c r="M11" s="37">
        <f>M8+M9-M10</f>
        <v/>
      </c>
    </row>
    <row r="13" ht="15" customHeight="1" s="23">
      <c r="A13" s="33" t="inlineStr">
        <is>
          <t>RESTRICTED</t>
        </is>
      </c>
    </row>
    <row r="14" ht="15" customHeight="1" s="23">
      <c r="A14" s="22" t="inlineStr">
        <is>
          <t>Beginning balance</t>
        </is>
      </c>
      <c r="B14" s="37">
        <f>Assumptions!$B$6</f>
        <v/>
      </c>
      <c r="C14" s="37">
        <f>B17</f>
        <v/>
      </c>
      <c r="D14" s="37">
        <f>C17</f>
        <v/>
      </c>
      <c r="E14" s="37">
        <f>D17</f>
        <v/>
      </c>
      <c r="F14" s="37">
        <f>E17</f>
        <v/>
      </c>
      <c r="G14" s="37">
        <f>F17</f>
        <v/>
      </c>
      <c r="H14" s="37">
        <f>G17</f>
        <v/>
      </c>
      <c r="I14" s="37">
        <f>H17</f>
        <v/>
      </c>
      <c r="J14" s="37">
        <f>I17</f>
        <v/>
      </c>
      <c r="K14" s="37">
        <f>J17</f>
        <v/>
      </c>
      <c r="L14" s="37">
        <f>K17</f>
        <v/>
      </c>
      <c r="M14" s="37">
        <f>L17</f>
        <v/>
      </c>
    </row>
    <row r="15" ht="15" customHeight="1" s="23">
      <c r="A15" s="22" t="inlineStr">
        <is>
          <t>Cash in</t>
        </is>
      </c>
      <c r="B15" s="37">
        <f>SUMIF(Engine!$A$6:$A$25,"Restricted",Engine!Q$6:Q$25)</f>
        <v/>
      </c>
      <c r="C15" s="37">
        <f>SUMIF(Engine!$A$6:$A$25,"Restricted",Engine!R$6:R$25)</f>
        <v/>
      </c>
      <c r="D15" s="37">
        <f>SUMIF(Engine!$A$6:$A$25,"Restricted",Engine!S$6:S$25)</f>
        <v/>
      </c>
      <c r="E15" s="37">
        <f>SUMIF(Engine!$A$6:$A$25,"Restricted",Engine!T$6:T$25)</f>
        <v/>
      </c>
      <c r="F15" s="37">
        <f>SUMIF(Engine!$A$6:$A$25,"Restricted",Engine!U$6:U$25)</f>
        <v/>
      </c>
      <c r="G15" s="37">
        <f>SUMIF(Engine!$A$6:$A$25,"Restricted",Engine!V$6:V$25)</f>
        <v/>
      </c>
      <c r="H15" s="37">
        <f>SUMIF(Engine!$A$6:$A$25,"Restricted",Engine!W$6:W$25)</f>
        <v/>
      </c>
      <c r="I15" s="37">
        <f>SUMIF(Engine!$A$6:$A$25,"Restricted",Engine!X$6:X$25)</f>
        <v/>
      </c>
      <c r="J15" s="37">
        <f>SUMIF(Engine!$A$6:$A$25,"Restricted",Engine!Y$6:Y$25)</f>
        <v/>
      </c>
      <c r="K15" s="37">
        <f>SUMIF(Engine!$A$6:$A$25,"Restricted",Engine!Z$6:Z$25)</f>
        <v/>
      </c>
      <c r="L15" s="37">
        <f>SUMIF(Engine!$A$6:$A$25,"Restricted",Engine!AA$6:AA$25)</f>
        <v/>
      </c>
      <c r="M15" s="37">
        <f>SUMIF(Engine!$A$6:$A$25,"Restricted",Engine!AB$6:AB$25)</f>
        <v/>
      </c>
    </row>
    <row r="16" ht="15" customHeight="1" s="23">
      <c r="A16" s="22" t="inlineStr">
        <is>
          <t>Cash out</t>
        </is>
      </c>
      <c r="B16" s="37">
        <f>SUMIF(Engine!$A$28:$A$47,"Restricted",Engine!Q$28:Q$47)</f>
        <v/>
      </c>
      <c r="C16" s="37">
        <f>SUMIF(Engine!$A$28:$A$47,"Restricted",Engine!R$28:R$47)</f>
        <v/>
      </c>
      <c r="D16" s="37">
        <f>SUMIF(Engine!$A$28:$A$47,"Restricted",Engine!S$28:S$47)</f>
        <v/>
      </c>
      <c r="E16" s="37">
        <f>SUMIF(Engine!$A$28:$A$47,"Restricted",Engine!T$28:T$47)</f>
        <v/>
      </c>
      <c r="F16" s="37">
        <f>SUMIF(Engine!$A$28:$A$47,"Restricted",Engine!U$28:U$47)</f>
        <v/>
      </c>
      <c r="G16" s="37">
        <f>SUMIF(Engine!$A$28:$A$47,"Restricted",Engine!V$28:V$47)</f>
        <v/>
      </c>
      <c r="H16" s="37">
        <f>SUMIF(Engine!$A$28:$A$47,"Restricted",Engine!W$28:W$47)</f>
        <v/>
      </c>
      <c r="I16" s="37">
        <f>SUMIF(Engine!$A$28:$A$47,"Restricted",Engine!X$28:X$47)</f>
        <v/>
      </c>
      <c r="J16" s="37">
        <f>SUMIF(Engine!$A$28:$A$47,"Restricted",Engine!Y$28:Y$47)</f>
        <v/>
      </c>
      <c r="K16" s="37">
        <f>SUMIF(Engine!$A$28:$A$47,"Restricted",Engine!Z$28:Z$47)</f>
        <v/>
      </c>
      <c r="L16" s="37">
        <f>SUMIF(Engine!$A$28:$A$47,"Restricted",Engine!AA$28:AA$47)</f>
        <v/>
      </c>
      <c r="M16" s="37">
        <f>SUMIF(Engine!$A$28:$A$47,"Restricted",Engine!AB$28:AB$47)</f>
        <v/>
      </c>
    </row>
    <row r="17" ht="15" customHeight="1" s="23">
      <c r="A17" s="22" t="inlineStr">
        <is>
          <t>Ending balance</t>
        </is>
      </c>
      <c r="B17" s="37">
        <f>B14+B15-B16</f>
        <v/>
      </c>
      <c r="C17" s="37">
        <f>C14+C15-C16</f>
        <v/>
      </c>
      <c r="D17" s="37">
        <f>D14+D15-D16</f>
        <v/>
      </c>
      <c r="E17" s="37">
        <f>E14+E15-E16</f>
        <v/>
      </c>
      <c r="F17" s="37">
        <f>F14+F15-F16</f>
        <v/>
      </c>
      <c r="G17" s="37">
        <f>G14+G15-G16</f>
        <v/>
      </c>
      <c r="H17" s="37">
        <f>H14+H15-H16</f>
        <v/>
      </c>
      <c r="I17" s="37">
        <f>I14+I15-I16</f>
        <v/>
      </c>
      <c r="J17" s="37">
        <f>J14+J15-J16</f>
        <v/>
      </c>
      <c r="K17" s="37">
        <f>K14+K15-K16</f>
        <v/>
      </c>
      <c r="L17" s="37">
        <f>L14+L15-L16</f>
        <v/>
      </c>
      <c r="M17" s="37">
        <f>M14+M15-M16</f>
        <v/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B2:G1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22" min="1" max="1"/>
    <col width="30" customWidth="1" style="22" min="2" max="2"/>
    <col width="18" customWidth="1" style="22" min="3" max="7"/>
  </cols>
  <sheetData>
    <row r="2" ht="19.7" customHeight="1" s="23">
      <c r="B2" s="24" t="inlineStr">
        <is>
          <t>Cash Flow — Board Summary</t>
        </is>
      </c>
    </row>
    <row r="3" ht="15" customHeight="1" s="23">
      <c r="B3" s="25" t="inlineStr">
        <is>
          <t>13-week outlook · restricted and unrestricted shown separately</t>
        </is>
      </c>
    </row>
    <row r="5" ht="15" customHeight="1" s="23">
      <c r="B5" s="39" t="inlineStr">
        <is>
          <t>Current position</t>
        </is>
      </c>
      <c r="C5" s="40" t="n"/>
      <c r="D5" s="40" t="n"/>
      <c r="E5" s="39" t="inlineStr">
        <is>
          <t>Watch point</t>
        </is>
      </c>
      <c r="F5" s="40" t="n"/>
      <c r="G5" s="40" t="n"/>
    </row>
    <row r="6" ht="15" customHeight="1" s="23">
      <c r="B6" s="40" t="inlineStr">
        <is>
          <t>Unrestricted cash</t>
        </is>
      </c>
      <c r="C6" s="41">
        <f>Assumptions!$B$5</f>
        <v/>
      </c>
      <c r="D6" s="40" t="n"/>
      <c r="E6" s="40" t="inlineStr">
        <is>
          <t>Lowest projected unrestricted</t>
        </is>
      </c>
      <c r="F6" s="41">
        <f>MIN('13-Week Forecast'!B11:N11)</f>
        <v/>
      </c>
      <c r="G6" s="40" t="n"/>
    </row>
    <row r="7" ht="15" customHeight="1" s="23">
      <c r="B7" s="40" t="inlineStr">
        <is>
          <t>Restricted cash</t>
        </is>
      </c>
      <c r="C7" s="41">
        <f>Assumptions!$B$6</f>
        <v/>
      </c>
      <c r="D7" s="40" t="n"/>
      <c r="E7" s="40" t="inlineStr">
        <is>
          <t>Occurs in</t>
        </is>
      </c>
      <c r="F7" s="42">
        <f>INDEX('13-Week Forecast'!B3:N3,MATCH(MIN('13-Week Forecast'!B11:N11),'13-Week Forecast'!B11:N11,0))</f>
        <v/>
      </c>
      <c r="G7" s="43">
        <f>INDEX('13-Week Forecast'!B4:N4,MATCH(MIN('13-Week Forecast'!B11:N11),'13-Week Forecast'!B11:N11,0))</f>
        <v/>
      </c>
    </row>
    <row r="8" ht="15" customHeight="1" s="23">
      <c r="B8" s="40" t="n"/>
      <c r="C8" s="40" t="n"/>
      <c r="D8" s="40" t="n"/>
      <c r="E8" s="40" t="inlineStr">
        <is>
          <t>Ending unrestricted, week 13</t>
        </is>
      </c>
      <c r="F8" s="41">
        <f>'13-Week Forecast'!N11</f>
        <v/>
      </c>
      <c r="G8" s="40" t="n"/>
    </row>
    <row r="10" ht="15" customHeight="1" s="23">
      <c r="B10" s="27" t="inlineStr">
        <is>
          <t>13-week trajectory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2026-07-08T02:01:53Z</dcterms:created>
  <dcterms:modified xmlns:dcterms="http://purl.org/dc/terms/" xmlns:xsi="http://www.w3.org/2001/XMLSchema-instance" xsi:type="dcterms:W3CDTF">2026-07-08T02:09:34Z</dcterms:modified>
  <cp:revision>0</cp:revision>
</cp:coreProperties>
</file>